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75" windowWidth="22890" windowHeight="8145" tabRatio="849"/>
  </bookViews>
  <sheets>
    <sheet name="Информационный" sheetId="1" r:id="rId1"/>
    <sheet name="Rifish" sheetId="14" r:id="rId2"/>
    <sheet name="Набор" sheetId="15" r:id="rId3"/>
    <sheet name="Поплавок" sheetId="16" r:id="rId4"/>
    <sheet name="Силикон" sheetId="7" r:id="rId5"/>
    <sheet name="Поводок" sheetId="8" r:id="rId6"/>
    <sheet name="Сторожок" sheetId="10" r:id="rId7"/>
    <sheet name="Фурнитура" sheetId="11" r:id="rId8"/>
    <sheet name="Крючок" sheetId="13" r:id="rId9"/>
    <sheet name="Груз" sheetId="12" r:id="rId10"/>
    <sheet name="Электроника" sheetId="18" r:id="rId11"/>
  </sheets>
  <calcPr calcId="144525"/>
</workbook>
</file>

<file path=xl/calcChain.xml><?xml version="1.0" encoding="utf-8"?>
<calcChain xmlns="http://schemas.openxmlformats.org/spreadsheetml/2006/main">
  <c r="K108" i="8" l="1"/>
  <c r="L108" i="8"/>
  <c r="M108" i="8"/>
  <c r="I35" i="18" l="1"/>
  <c r="F35" i="18"/>
  <c r="I23" i="18"/>
  <c r="F23" i="18"/>
  <c r="I10" i="18"/>
  <c r="F10" i="18"/>
  <c r="I19" i="18"/>
  <c r="F19" i="18"/>
  <c r="I46" i="18" l="1"/>
  <c r="F46" i="18"/>
  <c r="I45" i="18"/>
  <c r="I37" i="18"/>
  <c r="F37" i="18"/>
  <c r="I36" i="18"/>
  <c r="F36" i="18"/>
  <c r="I34" i="18"/>
  <c r="F34" i="18"/>
  <c r="I33" i="18"/>
  <c r="F33" i="18"/>
  <c r="I11" i="18"/>
  <c r="F11" i="18"/>
  <c r="I27" i="18"/>
  <c r="F27" i="18"/>
  <c r="I26" i="18"/>
  <c r="F26" i="18"/>
  <c r="I18" i="18"/>
  <c r="F18" i="18"/>
  <c r="I4" i="18"/>
  <c r="G165" i="7" l="1"/>
  <c r="H165" i="7"/>
  <c r="I165" i="7"/>
  <c r="I163" i="7"/>
  <c r="H163" i="7"/>
  <c r="G163" i="7"/>
  <c r="I112" i="7"/>
  <c r="H112" i="7"/>
  <c r="G112" i="7"/>
  <c r="K101" i="8"/>
  <c r="L101" i="8"/>
  <c r="K153" i="8" l="1"/>
  <c r="L153" i="8"/>
  <c r="M153" i="8"/>
  <c r="K154" i="8"/>
  <c r="L154" i="8"/>
  <c r="M154" i="8"/>
  <c r="K47" i="13" l="1"/>
  <c r="J47" i="13"/>
  <c r="I47" i="13"/>
  <c r="H46" i="14"/>
  <c r="L54" i="8" l="1"/>
  <c r="M54" i="8"/>
  <c r="L177" i="10" l="1"/>
  <c r="K177" i="10"/>
  <c r="J177" i="10"/>
  <c r="L176" i="10"/>
  <c r="K176" i="10"/>
  <c r="J176" i="10"/>
  <c r="L175" i="10"/>
  <c r="K175" i="10"/>
  <c r="J175" i="10"/>
  <c r="L174" i="10"/>
  <c r="K174" i="10"/>
  <c r="J174" i="10"/>
  <c r="L173" i="10"/>
  <c r="K173" i="10"/>
  <c r="J173" i="10"/>
  <c r="L172" i="10"/>
  <c r="K172" i="10"/>
  <c r="J172" i="10"/>
  <c r="L171" i="10"/>
  <c r="K171" i="10"/>
  <c r="J171" i="10"/>
  <c r="L170" i="10"/>
  <c r="K170" i="10"/>
  <c r="J170" i="10"/>
  <c r="L169" i="10"/>
  <c r="K169" i="10"/>
  <c r="J169" i="10"/>
  <c r="L168" i="10"/>
  <c r="K168" i="10"/>
  <c r="J168" i="10"/>
  <c r="L167" i="10"/>
  <c r="K167" i="10"/>
  <c r="J167" i="10"/>
  <c r="L166" i="10"/>
  <c r="K166" i="10"/>
  <c r="J166" i="10"/>
  <c r="L77" i="10"/>
  <c r="K77" i="10"/>
  <c r="J77" i="10"/>
  <c r="L76" i="10"/>
  <c r="K76" i="10"/>
  <c r="J76" i="10"/>
  <c r="L75" i="10"/>
  <c r="K75" i="10"/>
  <c r="J75" i="10"/>
  <c r="L74" i="10"/>
  <c r="K74" i="10"/>
  <c r="J74" i="10"/>
  <c r="L73" i="10"/>
  <c r="K73" i="10"/>
  <c r="J73" i="10"/>
  <c r="L72" i="10"/>
  <c r="K72" i="10"/>
  <c r="J72" i="10"/>
  <c r="L71" i="10"/>
  <c r="K71" i="10"/>
  <c r="J71" i="10"/>
  <c r="L70" i="10"/>
  <c r="K70" i="10"/>
  <c r="J70" i="10"/>
  <c r="L69" i="10"/>
  <c r="K69" i="10"/>
  <c r="J69" i="10"/>
  <c r="L68" i="10"/>
  <c r="K68" i="10"/>
  <c r="J68" i="10"/>
  <c r="L67" i="10"/>
  <c r="K67" i="10"/>
  <c r="J67" i="10"/>
  <c r="L66" i="10"/>
  <c r="K66" i="10"/>
  <c r="J66" i="10"/>
  <c r="M24" i="8" l="1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7" i="8"/>
  <c r="L7" i="8"/>
  <c r="K7" i="8"/>
  <c r="M6" i="8"/>
  <c r="L6" i="8"/>
  <c r="K6" i="8"/>
  <c r="M5" i="8"/>
  <c r="L5" i="8"/>
  <c r="K5" i="8"/>
  <c r="M4" i="8"/>
  <c r="L4" i="8"/>
  <c r="K4" i="8"/>
  <c r="I17" i="18" l="1"/>
  <c r="F17" i="18"/>
  <c r="F21" i="18" l="1"/>
  <c r="I21" i="18"/>
  <c r="I42" i="18" l="1"/>
  <c r="I41" i="18"/>
  <c r="I39" i="18"/>
  <c r="F39" i="18"/>
  <c r="I24" i="18"/>
  <c r="F24" i="18"/>
  <c r="I29" i="18"/>
  <c r="F29" i="18"/>
  <c r="I13" i="18"/>
  <c r="F13" i="18"/>
  <c r="I22" i="18"/>
  <c r="F22" i="18"/>
  <c r="I7" i="18" l="1"/>
  <c r="F7" i="18"/>
  <c r="I6" i="18"/>
  <c r="F6" i="18"/>
  <c r="I5" i="18"/>
  <c r="I1" i="18" s="1"/>
  <c r="F5" i="18"/>
  <c r="H12" i="14" l="1"/>
  <c r="H11" i="14"/>
  <c r="H10" i="14"/>
  <c r="H9" i="14"/>
  <c r="K54" i="8" l="1"/>
  <c r="M170" i="8" l="1"/>
  <c r="L170" i="8"/>
  <c r="K170" i="8"/>
  <c r="M81" i="8"/>
  <c r="L81" i="8"/>
  <c r="K81" i="8"/>
  <c r="M80" i="8"/>
  <c r="L80" i="8"/>
  <c r="K80" i="8"/>
  <c r="M79" i="8"/>
  <c r="L79" i="8"/>
  <c r="K79" i="8"/>
  <c r="M78" i="8"/>
  <c r="L78" i="8"/>
  <c r="K78" i="8"/>
  <c r="M77" i="8"/>
  <c r="L77" i="8"/>
  <c r="K77" i="8"/>
  <c r="K82" i="8"/>
  <c r="L82" i="8"/>
  <c r="M82" i="8"/>
  <c r="K83" i="8"/>
  <c r="L83" i="8"/>
  <c r="M83" i="8"/>
  <c r="K84" i="8"/>
  <c r="L84" i="8"/>
  <c r="M84" i="8"/>
  <c r="K85" i="8"/>
  <c r="L85" i="8"/>
  <c r="M85" i="8"/>
  <c r="M45" i="8"/>
  <c r="L45" i="8"/>
  <c r="K45" i="8"/>
  <c r="M44" i="8"/>
  <c r="L44" i="8"/>
  <c r="K44" i="8"/>
  <c r="K51" i="13"/>
  <c r="J51" i="13"/>
  <c r="I51" i="13"/>
  <c r="H4" i="16" l="1"/>
  <c r="H96" i="16"/>
  <c r="H95" i="16"/>
  <c r="H94" i="16"/>
  <c r="H93" i="16"/>
  <c r="H91" i="16"/>
  <c r="H90" i="16"/>
  <c r="H89" i="16"/>
  <c r="H88" i="16"/>
  <c r="H87" i="16"/>
  <c r="H85" i="16"/>
  <c r="H84" i="16"/>
  <c r="H83" i="16"/>
  <c r="H82" i="16"/>
  <c r="H81" i="16"/>
  <c r="H80" i="16"/>
  <c r="H78" i="16"/>
  <c r="H77" i="16"/>
  <c r="H76" i="16"/>
  <c r="H75" i="16"/>
  <c r="H73" i="16"/>
  <c r="H72" i="16"/>
  <c r="H71" i="16"/>
  <c r="H69" i="16"/>
  <c r="H67" i="16"/>
  <c r="H66" i="16"/>
  <c r="H65" i="16"/>
  <c r="H64" i="16"/>
  <c r="H62" i="16"/>
  <c r="H61" i="16"/>
  <c r="H60" i="16"/>
  <c r="H59" i="16"/>
  <c r="H58" i="16"/>
  <c r="H57" i="16"/>
  <c r="I43" i="18" l="1"/>
  <c r="F43" i="18"/>
  <c r="I40" i="18"/>
  <c r="F40" i="18"/>
  <c r="I32" i="18"/>
  <c r="F32" i="18"/>
  <c r="I31" i="18"/>
  <c r="F31" i="18"/>
  <c r="I30" i="18"/>
  <c r="F30" i="18"/>
  <c r="I15" i="18"/>
  <c r="F15" i="18"/>
  <c r="I28" i="18" l="1"/>
  <c r="F28" i="18"/>
  <c r="I25" i="18"/>
  <c r="F25" i="18"/>
  <c r="I9" i="18"/>
  <c r="F9" i="18"/>
  <c r="I8" i="18"/>
  <c r="F8" i="18"/>
  <c r="E17" i="1" l="1"/>
  <c r="K9" i="12" l="1"/>
  <c r="J9" i="12"/>
  <c r="I9" i="12"/>
  <c r="F9" i="12"/>
  <c r="H17" i="14" l="1"/>
  <c r="H16" i="14"/>
  <c r="H15" i="14"/>
  <c r="H14" i="14"/>
  <c r="H7" i="14"/>
  <c r="H6" i="14"/>
  <c r="H5" i="14"/>
  <c r="H4" i="14"/>
  <c r="F6" i="15" l="1"/>
  <c r="F5" i="15"/>
  <c r="F4" i="15"/>
  <c r="H45" i="14" l="1"/>
  <c r="H19" i="14" l="1"/>
  <c r="H20" i="14"/>
  <c r="H22" i="14"/>
  <c r="H23" i="14"/>
  <c r="H25" i="14"/>
  <c r="H27" i="14"/>
  <c r="H28" i="14"/>
  <c r="H30" i="14"/>
  <c r="H31" i="14"/>
  <c r="H32" i="14"/>
  <c r="H34" i="14"/>
  <c r="H35" i="14"/>
  <c r="H37" i="14"/>
  <c r="H38" i="14"/>
  <c r="H39" i="14"/>
  <c r="H41" i="14"/>
  <c r="H42" i="14"/>
  <c r="H43" i="14"/>
  <c r="H1" i="14" l="1"/>
  <c r="J101" i="10" l="1"/>
  <c r="J103" i="10"/>
  <c r="K103" i="10"/>
  <c r="L103" i="10"/>
  <c r="J4" i="10"/>
  <c r="H13" i="16" l="1"/>
  <c r="H51" i="16" l="1"/>
  <c r="H29" i="16"/>
  <c r="H24" i="16"/>
  <c r="H16" i="16"/>
  <c r="H10" i="16"/>
  <c r="H9" i="16"/>
  <c r="H48" i="16"/>
  <c r="H26" i="16"/>
  <c r="H54" i="16"/>
  <c r="H53" i="16"/>
  <c r="H52" i="16"/>
  <c r="H50" i="16"/>
  <c r="H47" i="16"/>
  <c r="H46" i="16"/>
  <c r="H45" i="16"/>
  <c r="H44" i="16"/>
  <c r="H43" i="16"/>
  <c r="H40" i="16"/>
  <c r="H39" i="16"/>
  <c r="H38" i="16"/>
  <c r="H37" i="16"/>
  <c r="H36" i="16"/>
  <c r="H33" i="16"/>
  <c r="H32" i="16"/>
  <c r="H31" i="16"/>
  <c r="H30" i="16"/>
  <c r="H28" i="16"/>
  <c r="H25" i="16"/>
  <c r="H23" i="16"/>
  <c r="H22" i="16"/>
  <c r="H21" i="16"/>
  <c r="H20" i="16"/>
  <c r="H18" i="16"/>
  <c r="H17" i="16"/>
  <c r="H15" i="16"/>
  <c r="H12" i="16"/>
  <c r="H11" i="16"/>
  <c r="H8" i="16"/>
  <c r="H6" i="16"/>
  <c r="H5" i="16"/>
  <c r="H55" i="16"/>
  <c r="H41" i="16"/>
  <c r="H34" i="16"/>
  <c r="F10" i="15"/>
  <c r="F9" i="15"/>
  <c r="F8" i="15"/>
  <c r="H1" i="16" l="1"/>
  <c r="E10" i="1" s="1"/>
  <c r="F1" i="15"/>
  <c r="E9" i="1" s="1"/>
  <c r="E8" i="1" l="1"/>
  <c r="J7" i="12" l="1"/>
  <c r="J6" i="12"/>
  <c r="J5" i="12"/>
  <c r="J4" i="12"/>
  <c r="J3" i="12"/>
  <c r="K11" i="11"/>
  <c r="K10" i="11"/>
  <c r="K9" i="11"/>
  <c r="K8" i="11"/>
  <c r="K7" i="11"/>
  <c r="K6" i="11"/>
  <c r="K5" i="11"/>
  <c r="K4" i="11"/>
  <c r="K3" i="11"/>
  <c r="K203" i="10"/>
  <c r="K202" i="10"/>
  <c r="K201" i="10"/>
  <c r="K200" i="10"/>
  <c r="K199" i="10"/>
  <c r="K198" i="10"/>
  <c r="K197" i="10"/>
  <c r="K196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4" i="10"/>
  <c r="K143" i="10"/>
  <c r="K142" i="10"/>
  <c r="K141" i="10"/>
  <c r="K140" i="10"/>
  <c r="K139" i="10"/>
  <c r="K138" i="10"/>
  <c r="K137" i="10"/>
  <c r="K136" i="10"/>
  <c r="K135" i="10"/>
  <c r="K134" i="10"/>
  <c r="K132" i="10"/>
  <c r="K131" i="10"/>
  <c r="K130" i="10"/>
  <c r="K129" i="10"/>
  <c r="K128" i="10"/>
  <c r="K127" i="10"/>
  <c r="K126" i="10"/>
  <c r="K125" i="10"/>
  <c r="K124" i="10"/>
  <c r="K123" i="10"/>
  <c r="K122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1" i="10"/>
  <c r="K100" i="10"/>
  <c r="K99" i="10"/>
  <c r="K98" i="10"/>
  <c r="K97" i="10"/>
  <c r="K96" i="10"/>
  <c r="K95" i="10"/>
  <c r="K94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4" i="10"/>
  <c r="K43" i="10"/>
  <c r="K42" i="10"/>
  <c r="K41" i="10"/>
  <c r="K40" i="10"/>
  <c r="K39" i="10"/>
  <c r="K38" i="10"/>
  <c r="K37" i="10"/>
  <c r="K36" i="10"/>
  <c r="K35" i="10"/>
  <c r="K33" i="10"/>
  <c r="K32" i="10"/>
  <c r="K31" i="10"/>
  <c r="K30" i="10"/>
  <c r="K29" i="10"/>
  <c r="K28" i="10"/>
  <c r="K27" i="10"/>
  <c r="K26" i="10"/>
  <c r="K25" i="10"/>
  <c r="K24" i="10"/>
  <c r="K23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L236" i="8"/>
  <c r="L235" i="8"/>
  <c r="L234" i="8"/>
  <c r="L233" i="8"/>
  <c r="L232" i="8"/>
  <c r="L231" i="8"/>
  <c r="L230" i="8"/>
  <c r="L229" i="8"/>
  <c r="L227" i="8"/>
  <c r="L226" i="8"/>
  <c r="L224" i="8"/>
  <c r="L223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0" i="8"/>
  <c r="L199" i="8"/>
  <c r="L198" i="8"/>
  <c r="L197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4" i="8"/>
  <c r="L173" i="8"/>
  <c r="L172" i="8"/>
  <c r="L171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1" i="8"/>
  <c r="L130" i="8"/>
  <c r="L129" i="8"/>
  <c r="L128" i="8"/>
  <c r="L127" i="8"/>
  <c r="L126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7" i="8"/>
  <c r="L106" i="8"/>
  <c r="L105" i="8"/>
  <c r="L104" i="8"/>
  <c r="L103" i="8"/>
  <c r="L102" i="8"/>
  <c r="L100" i="8"/>
  <c r="L98" i="8"/>
  <c r="L97" i="8"/>
  <c r="L96" i="8"/>
  <c r="L95" i="8"/>
  <c r="L93" i="8"/>
  <c r="L92" i="8"/>
  <c r="L91" i="8"/>
  <c r="L90" i="8"/>
  <c r="L89" i="8"/>
  <c r="L88" i="8"/>
  <c r="L86" i="8"/>
  <c r="L75" i="8"/>
  <c r="L74" i="8"/>
  <c r="L73" i="8"/>
  <c r="L72" i="8"/>
  <c r="L70" i="8"/>
  <c r="L69" i="8"/>
  <c r="L68" i="8"/>
  <c r="L67" i="8"/>
  <c r="L66" i="8"/>
  <c r="L65" i="8"/>
  <c r="L63" i="8"/>
  <c r="L62" i="8"/>
  <c r="L61" i="8"/>
  <c r="L60" i="8"/>
  <c r="L59" i="8"/>
  <c r="L58" i="8"/>
  <c r="L56" i="8"/>
  <c r="L55" i="8"/>
  <c r="L53" i="8"/>
  <c r="L52" i="8"/>
  <c r="L51" i="8"/>
  <c r="L49" i="8"/>
  <c r="L48" i="8"/>
  <c r="L47" i="8"/>
  <c r="L46" i="8"/>
  <c r="L42" i="8"/>
  <c r="L41" i="8"/>
  <c r="L40" i="8"/>
  <c r="L38" i="8"/>
  <c r="L37" i="8"/>
  <c r="L35" i="8"/>
  <c r="L34" i="8"/>
  <c r="L33" i="8"/>
  <c r="L32" i="8"/>
  <c r="L31" i="8"/>
  <c r="L29" i="8"/>
  <c r="L28" i="8"/>
  <c r="L27" i="8"/>
  <c r="L26" i="8"/>
  <c r="H176" i="7"/>
  <c r="H175" i="7"/>
  <c r="H174" i="7"/>
  <c r="H173" i="7"/>
  <c r="H172" i="7"/>
  <c r="H171" i="7"/>
  <c r="H170" i="7"/>
  <c r="H169" i="7"/>
  <c r="H168" i="7"/>
  <c r="H167" i="7"/>
  <c r="H166" i="7"/>
  <c r="H164" i="7"/>
  <c r="H162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3" i="7"/>
  <c r="H122" i="7"/>
  <c r="H121" i="7"/>
  <c r="H120" i="7"/>
  <c r="H119" i="7"/>
  <c r="H118" i="7"/>
  <c r="H117" i="7"/>
  <c r="H116" i="7"/>
  <c r="H115" i="7"/>
  <c r="H114" i="7"/>
  <c r="H113" i="7"/>
  <c r="H111" i="7"/>
  <c r="H110" i="7"/>
  <c r="H109" i="7"/>
  <c r="H108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4" i="7"/>
  <c r="H43" i="7"/>
  <c r="H42" i="7"/>
  <c r="H41" i="7"/>
  <c r="H40" i="7"/>
  <c r="H39" i="7"/>
  <c r="H38" i="7"/>
  <c r="H37" i="7"/>
  <c r="H36" i="7"/>
  <c r="H35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L5" i="10" l="1"/>
  <c r="L4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33" i="10"/>
  <c r="L32" i="10"/>
  <c r="L31" i="10"/>
  <c r="L30" i="10"/>
  <c r="L29" i="10"/>
  <c r="L28" i="10"/>
  <c r="L27" i="10"/>
  <c r="L26" i="10"/>
  <c r="L25" i="10"/>
  <c r="L24" i="10"/>
  <c r="L23" i="10"/>
  <c r="L35" i="10"/>
  <c r="L44" i="10"/>
  <c r="L43" i="10"/>
  <c r="L42" i="10"/>
  <c r="L41" i="10"/>
  <c r="L40" i="10"/>
  <c r="L39" i="10"/>
  <c r="L38" i="10"/>
  <c r="L37" i="10"/>
  <c r="L36" i="10"/>
  <c r="L46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101" i="10"/>
  <c r="L100" i="10"/>
  <c r="L99" i="10"/>
  <c r="L98" i="10"/>
  <c r="L97" i="10"/>
  <c r="L96" i="10"/>
  <c r="L95" i="10"/>
  <c r="L94" i="10"/>
  <c r="M29" i="8"/>
  <c r="M28" i="8"/>
  <c r="M27" i="8"/>
  <c r="M26" i="8"/>
  <c r="M35" i="8"/>
  <c r="M34" i="8"/>
  <c r="M33" i="8"/>
  <c r="M32" i="8"/>
  <c r="M31" i="8"/>
  <c r="M38" i="8"/>
  <c r="M37" i="8"/>
  <c r="M42" i="8"/>
  <c r="M41" i="8"/>
  <c r="M40" i="8"/>
  <c r="M98" i="8"/>
  <c r="M97" i="8"/>
  <c r="M96" i="8"/>
  <c r="M95" i="8"/>
  <c r="M126" i="8"/>
  <c r="M127" i="8"/>
  <c r="M128" i="8"/>
  <c r="M129" i="8"/>
  <c r="M130" i="8"/>
  <c r="M131" i="8"/>
  <c r="M171" i="8"/>
  <c r="M172" i="8"/>
  <c r="M173" i="8"/>
  <c r="M174" i="8"/>
  <c r="M197" i="8"/>
  <c r="M198" i="8"/>
  <c r="M199" i="8"/>
  <c r="M200" i="8"/>
  <c r="M227" i="8"/>
  <c r="M226" i="8"/>
  <c r="M224" i="8"/>
  <c r="M223" i="8"/>
  <c r="I176" i="7"/>
  <c r="I175" i="7"/>
  <c r="I174" i="7"/>
  <c r="I173" i="7"/>
  <c r="I172" i="7"/>
  <c r="I171" i="7"/>
  <c r="I170" i="7"/>
  <c r="I169" i="7"/>
  <c r="I168" i="7"/>
  <c r="I167" i="7"/>
  <c r="I166" i="7"/>
  <c r="I164" i="7"/>
  <c r="I162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3" i="7"/>
  <c r="I122" i="7"/>
  <c r="I121" i="7"/>
  <c r="I120" i="7"/>
  <c r="I119" i="7"/>
  <c r="I118" i="7"/>
  <c r="I117" i="7"/>
  <c r="I116" i="7"/>
  <c r="I115" i="7"/>
  <c r="I114" i="7"/>
  <c r="I113" i="7"/>
  <c r="I111" i="7"/>
  <c r="I110" i="7"/>
  <c r="I109" i="7"/>
  <c r="I108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4" i="7"/>
  <c r="I43" i="7"/>
  <c r="I42" i="7"/>
  <c r="I41" i="7"/>
  <c r="I40" i="7"/>
  <c r="I39" i="7"/>
  <c r="I38" i="7"/>
  <c r="I37" i="7"/>
  <c r="I36" i="7"/>
  <c r="I35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M236" i="8"/>
  <c r="M235" i="8"/>
  <c r="M234" i="8"/>
  <c r="M233" i="8"/>
  <c r="M232" i="8"/>
  <c r="M231" i="8"/>
  <c r="M230" i="8"/>
  <c r="M229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7" i="8"/>
  <c r="M106" i="8"/>
  <c r="M105" i="8"/>
  <c r="M104" i="8"/>
  <c r="M103" i="8"/>
  <c r="M102" i="8"/>
  <c r="M100" i="8"/>
  <c r="M93" i="8"/>
  <c r="M92" i="8"/>
  <c r="M91" i="8"/>
  <c r="M90" i="8"/>
  <c r="M89" i="8"/>
  <c r="M88" i="8"/>
  <c r="M86" i="8"/>
  <c r="M75" i="8"/>
  <c r="M74" i="8"/>
  <c r="M73" i="8"/>
  <c r="M72" i="8"/>
  <c r="M70" i="8"/>
  <c r="M69" i="8"/>
  <c r="M68" i="8"/>
  <c r="M67" i="8"/>
  <c r="M66" i="8"/>
  <c r="M65" i="8"/>
  <c r="M63" i="8"/>
  <c r="M62" i="8"/>
  <c r="M61" i="8"/>
  <c r="M60" i="8"/>
  <c r="M59" i="8"/>
  <c r="M58" i="8"/>
  <c r="M56" i="8"/>
  <c r="M55" i="8"/>
  <c r="M53" i="8"/>
  <c r="M52" i="8"/>
  <c r="M51" i="8"/>
  <c r="M49" i="8"/>
  <c r="M48" i="8"/>
  <c r="M47" i="8"/>
  <c r="M46" i="8"/>
  <c r="L203" i="10"/>
  <c r="L202" i="10"/>
  <c r="L201" i="10"/>
  <c r="L200" i="10"/>
  <c r="L199" i="10"/>
  <c r="L198" i="10"/>
  <c r="L197" i="10"/>
  <c r="L196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4" i="10"/>
  <c r="L143" i="10"/>
  <c r="L142" i="10"/>
  <c r="L141" i="10"/>
  <c r="L140" i="10"/>
  <c r="L139" i="10"/>
  <c r="L138" i="10"/>
  <c r="L137" i="10"/>
  <c r="L136" i="10"/>
  <c r="L135" i="10"/>
  <c r="L134" i="10"/>
  <c r="L132" i="10"/>
  <c r="L131" i="10"/>
  <c r="L130" i="10"/>
  <c r="L129" i="10"/>
  <c r="L128" i="10"/>
  <c r="L127" i="10"/>
  <c r="L126" i="10"/>
  <c r="L125" i="10"/>
  <c r="L124" i="10"/>
  <c r="L123" i="10"/>
  <c r="L122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27" i="11"/>
  <c r="K27" i="11"/>
  <c r="L26" i="11"/>
  <c r="K26" i="11"/>
  <c r="L25" i="11"/>
  <c r="K25" i="11"/>
  <c r="L24" i="11"/>
  <c r="K24" i="11"/>
  <c r="L23" i="11"/>
  <c r="K23" i="11"/>
  <c r="L21" i="11"/>
  <c r="K21" i="11"/>
  <c r="L20" i="11"/>
  <c r="K20" i="11"/>
  <c r="L19" i="11"/>
  <c r="K19" i="11"/>
  <c r="L18" i="11"/>
  <c r="K18" i="11"/>
  <c r="L17" i="11"/>
  <c r="K17" i="11"/>
  <c r="L16" i="11"/>
  <c r="K16" i="11"/>
  <c r="L15" i="11"/>
  <c r="K15" i="11"/>
  <c r="L14" i="11"/>
  <c r="K14" i="11"/>
  <c r="L13" i="11"/>
  <c r="K13" i="11"/>
  <c r="L11" i="11"/>
  <c r="L10" i="11"/>
  <c r="L9" i="11"/>
  <c r="L8" i="11"/>
  <c r="L7" i="11"/>
  <c r="L6" i="11"/>
  <c r="L5" i="11"/>
  <c r="L4" i="11"/>
  <c r="L3" i="11"/>
  <c r="K3" i="13"/>
  <c r="K54" i="13"/>
  <c r="J54" i="13"/>
  <c r="K53" i="13"/>
  <c r="J53" i="13"/>
  <c r="K50" i="13"/>
  <c r="J50" i="13"/>
  <c r="K49" i="13"/>
  <c r="J49" i="13"/>
  <c r="K46" i="13"/>
  <c r="J46" i="13"/>
  <c r="K44" i="13"/>
  <c r="J44" i="13"/>
  <c r="K43" i="13"/>
  <c r="J43" i="13"/>
  <c r="K42" i="13"/>
  <c r="J42" i="13"/>
  <c r="K41" i="13"/>
  <c r="J41" i="13"/>
  <c r="K39" i="13"/>
  <c r="J39" i="13"/>
  <c r="K38" i="13"/>
  <c r="J38" i="13"/>
  <c r="K37" i="13"/>
  <c r="J37" i="13"/>
  <c r="K36" i="13"/>
  <c r="J36" i="13"/>
  <c r="K35" i="13"/>
  <c r="J35" i="13"/>
  <c r="K33" i="13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4" i="13"/>
  <c r="J24" i="13"/>
  <c r="K23" i="13"/>
  <c r="J23" i="13"/>
  <c r="K22" i="13"/>
  <c r="J22" i="13"/>
  <c r="K20" i="13"/>
  <c r="J20" i="13"/>
  <c r="K19" i="13"/>
  <c r="J19" i="13"/>
  <c r="K18" i="13"/>
  <c r="J18" i="13"/>
  <c r="K17" i="13"/>
  <c r="J17" i="13"/>
  <c r="K15" i="13"/>
  <c r="J15" i="13"/>
  <c r="K14" i="13"/>
  <c r="J14" i="13"/>
  <c r="K13" i="13"/>
  <c r="J13" i="13"/>
  <c r="K12" i="13"/>
  <c r="J12" i="13"/>
  <c r="K11" i="13"/>
  <c r="J11" i="13"/>
  <c r="K10" i="13"/>
  <c r="J10" i="13"/>
  <c r="K8" i="13"/>
  <c r="J8" i="13"/>
  <c r="K6" i="13"/>
  <c r="J6" i="13"/>
  <c r="J4" i="13"/>
  <c r="K4" i="13"/>
  <c r="J3" i="13"/>
  <c r="K7" i="12"/>
  <c r="K6" i="12"/>
  <c r="K5" i="12"/>
  <c r="K4" i="12"/>
  <c r="K3" i="12"/>
  <c r="F7" i="12"/>
  <c r="F6" i="12"/>
  <c r="F5" i="12"/>
  <c r="F4" i="12"/>
  <c r="F3" i="12"/>
  <c r="K103" i="8" l="1"/>
  <c r="K26" i="8" l="1"/>
  <c r="K27" i="8"/>
  <c r="K28" i="8"/>
  <c r="K29" i="8"/>
  <c r="K31" i="8"/>
  <c r="K32" i="8"/>
  <c r="K33" i="8"/>
  <c r="K34" i="8"/>
  <c r="K35" i="8"/>
  <c r="K37" i="8"/>
  <c r="K38" i="8"/>
  <c r="K40" i="8"/>
  <c r="K41" i="8"/>
  <c r="K42" i="8"/>
  <c r="K46" i="8"/>
  <c r="K47" i="8"/>
  <c r="K48" i="8"/>
  <c r="K49" i="8"/>
  <c r="K51" i="8"/>
  <c r="K52" i="8"/>
  <c r="K53" i="8"/>
  <c r="K55" i="8"/>
  <c r="K56" i="8"/>
  <c r="K58" i="8"/>
  <c r="K59" i="8"/>
  <c r="K60" i="8"/>
  <c r="K61" i="8"/>
  <c r="K62" i="8"/>
  <c r="K63" i="8"/>
  <c r="K65" i="8"/>
  <c r="K66" i="8"/>
  <c r="K67" i="8"/>
  <c r="K68" i="8"/>
  <c r="K69" i="8"/>
  <c r="K70" i="8"/>
  <c r="K72" i="8"/>
  <c r="K73" i="8"/>
  <c r="K74" i="8"/>
  <c r="K75" i="8"/>
  <c r="K86" i="8"/>
  <c r="K88" i="8"/>
  <c r="K89" i="8"/>
  <c r="K90" i="8"/>
  <c r="K91" i="8"/>
  <c r="K92" i="8"/>
  <c r="K93" i="8"/>
  <c r="K95" i="8"/>
  <c r="K96" i="8"/>
  <c r="K97" i="8"/>
  <c r="K98" i="8"/>
  <c r="K100" i="8"/>
  <c r="K102" i="8"/>
  <c r="K104" i="8"/>
  <c r="K105" i="8"/>
  <c r="K106" i="8"/>
  <c r="K107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6" i="8"/>
  <c r="K127" i="8"/>
  <c r="K128" i="8"/>
  <c r="K129" i="8"/>
  <c r="K130" i="8"/>
  <c r="K131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71" i="8"/>
  <c r="K172" i="8"/>
  <c r="K173" i="8"/>
  <c r="K174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7" i="8"/>
  <c r="K198" i="8"/>
  <c r="K199" i="8"/>
  <c r="K200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3" i="8"/>
  <c r="K224" i="8"/>
  <c r="K226" i="8"/>
  <c r="K227" i="8"/>
  <c r="K229" i="8"/>
  <c r="K230" i="8"/>
  <c r="K231" i="8"/>
  <c r="K232" i="8"/>
  <c r="K233" i="8"/>
  <c r="K234" i="8"/>
  <c r="K235" i="8"/>
  <c r="K236" i="8"/>
  <c r="K1" i="8" l="1"/>
  <c r="I54" i="13"/>
  <c r="I53" i="13"/>
  <c r="I50" i="13"/>
  <c r="I49" i="13"/>
  <c r="I46" i="13"/>
  <c r="I44" i="13"/>
  <c r="I43" i="13"/>
  <c r="I42" i="13"/>
  <c r="I41" i="13"/>
  <c r="I39" i="13"/>
  <c r="I38" i="13"/>
  <c r="I37" i="13"/>
  <c r="I36" i="13"/>
  <c r="I35" i="13"/>
  <c r="I33" i="13"/>
  <c r="I32" i="13"/>
  <c r="I31" i="13"/>
  <c r="I30" i="13"/>
  <c r="I29" i="13"/>
  <c r="I28" i="13"/>
  <c r="I27" i="13"/>
  <c r="I26" i="13"/>
  <c r="I24" i="13"/>
  <c r="I23" i="13"/>
  <c r="I22" i="13"/>
  <c r="I20" i="13"/>
  <c r="I19" i="13"/>
  <c r="I18" i="13"/>
  <c r="I17" i="13"/>
  <c r="I15" i="13"/>
  <c r="I14" i="13"/>
  <c r="I13" i="13"/>
  <c r="I11" i="13"/>
  <c r="I12" i="13"/>
  <c r="I10" i="13"/>
  <c r="I8" i="13" l="1"/>
  <c r="I6" i="13"/>
  <c r="I4" i="13"/>
  <c r="I3" i="13"/>
  <c r="I1" i="13" l="1"/>
  <c r="J203" i="10"/>
  <c r="J202" i="10"/>
  <c r="J201" i="10"/>
  <c r="J200" i="10"/>
  <c r="J199" i="10"/>
  <c r="J198" i="10"/>
  <c r="J197" i="10"/>
  <c r="J196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4" i="10"/>
  <c r="J143" i="10"/>
  <c r="J142" i="10"/>
  <c r="J141" i="10"/>
  <c r="J140" i="10"/>
  <c r="J139" i="10"/>
  <c r="J138" i="10"/>
  <c r="J137" i="10"/>
  <c r="J136" i="10"/>
  <c r="J135" i="10"/>
  <c r="J134" i="10"/>
  <c r="J132" i="10"/>
  <c r="J131" i="10"/>
  <c r="J130" i="10"/>
  <c r="J129" i="10"/>
  <c r="J128" i="10"/>
  <c r="J127" i="10"/>
  <c r="J126" i="10"/>
  <c r="J125" i="10"/>
  <c r="J124" i="10"/>
  <c r="J123" i="10"/>
  <c r="J122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0" i="10"/>
  <c r="J99" i="10"/>
  <c r="J98" i="10"/>
  <c r="J97" i="10"/>
  <c r="J96" i="10"/>
  <c r="J95" i="10"/>
  <c r="J94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4" i="10"/>
  <c r="J43" i="10"/>
  <c r="J42" i="10"/>
  <c r="J41" i="10"/>
  <c r="J40" i="10"/>
  <c r="J39" i="10"/>
  <c r="J38" i="10"/>
  <c r="J37" i="10"/>
  <c r="J36" i="10"/>
  <c r="J35" i="10"/>
  <c r="J33" i="10"/>
  <c r="J32" i="10"/>
  <c r="J31" i="10"/>
  <c r="J30" i="10"/>
  <c r="J29" i="10"/>
  <c r="J28" i="10"/>
  <c r="J27" i="10"/>
  <c r="J26" i="10"/>
  <c r="J25" i="10"/>
  <c r="J24" i="10"/>
  <c r="J23" i="10"/>
  <c r="I3" i="12" l="1"/>
  <c r="I4" i="12"/>
  <c r="I5" i="12"/>
  <c r="I6" i="12"/>
  <c r="I7" i="12"/>
  <c r="I1" i="12" l="1"/>
  <c r="E16" i="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1" i="10" l="1"/>
  <c r="E13" i="1" s="1"/>
  <c r="J27" i="11"/>
  <c r="J26" i="11"/>
  <c r="J25" i="11"/>
  <c r="J24" i="11"/>
  <c r="J23" i="11"/>
  <c r="J21" i="11"/>
  <c r="J20" i="11"/>
  <c r="J19" i="11"/>
  <c r="J18" i="11"/>
  <c r="J17" i="11"/>
  <c r="J16" i="11"/>
  <c r="J15" i="11"/>
  <c r="J14" i="11"/>
  <c r="J13" i="11"/>
  <c r="J11" i="11"/>
  <c r="J10" i="11"/>
  <c r="J9" i="11"/>
  <c r="J8" i="11"/>
  <c r="J7" i="11"/>
  <c r="J6" i="11"/>
  <c r="J5" i="11"/>
  <c r="J4" i="11"/>
  <c r="J3" i="11"/>
  <c r="G176" i="7"/>
  <c r="G175" i="7"/>
  <c r="G174" i="7"/>
  <c r="G173" i="7"/>
  <c r="G172" i="7"/>
  <c r="G171" i="7"/>
  <c r="G170" i="7"/>
  <c r="G169" i="7"/>
  <c r="G168" i="7"/>
  <c r="G167" i="7"/>
  <c r="G166" i="7"/>
  <c r="G164" i="7"/>
  <c r="G162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7" i="7"/>
  <c r="G116" i="7"/>
  <c r="G115" i="7"/>
  <c r="G114" i="7"/>
  <c r="G113" i="7"/>
  <c r="G111" i="7"/>
  <c r="G110" i="7"/>
  <c r="G109" i="7"/>
  <c r="G108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4" i="7"/>
  <c r="G43" i="7"/>
  <c r="G42" i="7"/>
  <c r="G41" i="7"/>
  <c r="G40" i="7"/>
  <c r="G39" i="7"/>
  <c r="G38" i="7"/>
  <c r="G37" i="7"/>
  <c r="G36" i="7"/>
  <c r="G35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E12" i="1" l="1"/>
  <c r="G1" i="7"/>
  <c r="E11" i="1" s="1"/>
  <c r="J1" i="11"/>
  <c r="E14" i="1" s="1"/>
  <c r="E15" i="1" l="1"/>
  <c r="E18" i="1" s="1"/>
</calcChain>
</file>

<file path=xl/sharedStrings.xml><?xml version="1.0" encoding="utf-8"?>
<sst xmlns="http://schemas.openxmlformats.org/spreadsheetml/2006/main" count="2036" uniqueCount="518">
  <si>
    <t>Рыболовные товары оптом</t>
  </si>
  <si>
    <t>Разделы</t>
  </si>
  <si>
    <t>Контакты</t>
  </si>
  <si>
    <t>Сайт</t>
  </si>
  <si>
    <t>Телефон</t>
  </si>
  <si>
    <t>E-mail</t>
  </si>
  <si>
    <t>Заказ можно оформить через сайт</t>
  </si>
  <si>
    <t>Итого</t>
  </si>
  <si>
    <t>Система скидок</t>
  </si>
  <si>
    <t>Разовая закупка</t>
  </si>
  <si>
    <t>Накопительная скидка</t>
  </si>
  <si>
    <t>Рассчитывается на
 основе суммы покупок за прошлый календарный год</t>
  </si>
  <si>
    <t>Фурнитура</t>
  </si>
  <si>
    <t>prosto-fishing.com</t>
  </si>
  <si>
    <t>Интересующую вас информаци по доставке,
 оплате и прочих условиях работы вы можете узнать на нашем сайте
 prosto-fishing.com</t>
  </si>
  <si>
    <r>
      <t xml:space="preserve">Заполненный прайс-лист просим направить по электронному адресу вашему менеджеру или на 
</t>
    </r>
    <r>
      <rPr>
        <b/>
        <u/>
        <sz val="12"/>
        <color indexed="8"/>
        <rFont val="Calibri"/>
        <family val="2"/>
        <charset val="204"/>
      </rPr>
      <t>info@prosto-fishing.com</t>
    </r>
    <r>
      <rPr>
        <sz val="12"/>
        <color indexed="10"/>
        <rFont val="Calibri"/>
        <family val="2"/>
        <charset val="204"/>
      </rPr>
      <t xml:space="preserve"> Так же в письме просим указать удобный для вас способ оплаты и прикрепить реквизиты организации для составления счёта.</t>
    </r>
  </si>
  <si>
    <t>Приманки съедобные!</t>
  </si>
  <si>
    <t>Фото модели</t>
  </si>
  <si>
    <t>Наименование</t>
  </si>
  <si>
    <t>Кол-во в блоке</t>
  </si>
  <si>
    <t>Ед. Измер.</t>
  </si>
  <si>
    <r>
      <t>Цена (</t>
    </r>
    <r>
      <rPr>
        <i/>
        <sz val="16"/>
        <color indexed="8"/>
        <rFont val="Calibri"/>
        <family val="2"/>
        <charset val="204"/>
      </rPr>
      <t>Руб.)</t>
    </r>
  </si>
  <si>
    <t>Упак.</t>
  </si>
  <si>
    <t>Twin (Двойняшка) 70 мм ("2,8) 8 штук в упак. Цвет №005 -   пурпурный флюо</t>
  </si>
  <si>
    <t>Twin (Двойняшка) 105 мм ("4,1) 4 штук в упак. Цвет №005 - пурпурный флюо</t>
  </si>
  <si>
    <t>Twin (Двойняшка) 70 мм ("2,8) 8 штук в упак. Цвет №008 -   лимонный флюо</t>
  </si>
  <si>
    <t>Twin (Двойняшка) 70 мм ("2,8) 8 штук в упак. Цвет №017 - фиолетовый</t>
  </si>
  <si>
    <t>Twin (Двойняшка) 70 мм ("2,8) 8 штук в упак. Цвет №020 - золотистый конц</t>
  </si>
  <si>
    <t>Twin (Двойняшка) 105 мм ("4,1) 4 штук в упак. Цвет №020 - золотистый конц</t>
  </si>
  <si>
    <t>Caterpillar (Гусеница) 50 мм ("2)  10 штук в упак. Цвет №001 - зелёный флюо</t>
  </si>
  <si>
    <t>Caterpillar (Гусеница) 50 мм ("2)  10 штук в упак. Цвет №004 - оранжевый флюо</t>
  </si>
  <si>
    <t>Caterpillar (Гусеница) 50 мм ("2)  10 штук в упак. Цвет №006 -   красный флюо</t>
  </si>
  <si>
    <t>Caterpillar (Гусеница) 95 мм ("3,7) 5 штук в упак. Цвет №006 - красный флюо</t>
  </si>
  <si>
    <t>Caterpillar (Гусеница) 50 мм ("2)  10 штук в упак. Цвет №010 - зелёный оксид</t>
  </si>
  <si>
    <t>Caterpillar (Гусеница) 95 мм ("3,7) 5 штук в упак. Цвет №010 - зелёный оксид</t>
  </si>
  <si>
    <t>Caterpillar (Гусеница) 50 мм ("2)  10 штук в упак. Цвет №017 - фиолетовый</t>
  </si>
  <si>
    <t>Caterpillar (Гусеница) 75 мм ("3) 6 штук в упак. Цвет №017 - фиолетовый</t>
  </si>
  <si>
    <t>Caterpillar (Гусеница) 50 мм ("2)  10 штук в упак. Цвет №020 - золотистый конц</t>
  </si>
  <si>
    <t>Caterpillar (Гусеница) 75 мм ("3) 6 штук в упак. Цвет №020 - золотистый конц</t>
  </si>
  <si>
    <t>-</t>
  </si>
  <si>
    <r>
      <t xml:space="preserve">Поводок AFW </t>
    </r>
    <r>
      <rPr>
        <b/>
        <sz val="11"/>
        <color indexed="8"/>
        <rFont val="Calibri"/>
        <family val="2"/>
        <charset val="204"/>
      </rPr>
      <t>1x19</t>
    </r>
    <r>
      <rPr>
        <sz val="11"/>
        <color theme="1"/>
        <rFont val="Calibri"/>
        <family val="2"/>
        <charset val="204"/>
        <scheme val="minor"/>
      </rPr>
      <t xml:space="preserve"> нитей</t>
    </r>
  </si>
  <si>
    <t>Поводок AFW 1x7 нитей</t>
  </si>
  <si>
    <t>Поводок Титановый</t>
  </si>
  <si>
    <t xml:space="preserve">Поводок Флюорокарбоновый </t>
  </si>
  <si>
    <t>Набор Поводков Флюорокарбоновых
20,25,30 см по 10 штук</t>
  </si>
  <si>
    <t>Поводок ТРОЛЛИНГОВЫЙ AFW 7 нитей</t>
  </si>
  <si>
    <t>Поводок ТРОЛЛИНГОВЫЙ 
Флюорокарбоновый</t>
  </si>
  <si>
    <r>
      <t xml:space="preserve">Поводок ЖЕРЛИЧНЫЙ
AFW 7 нитей </t>
    </r>
    <r>
      <rPr>
        <b/>
        <sz val="11"/>
        <color indexed="8"/>
        <rFont val="Calibri"/>
        <family val="2"/>
        <charset val="204"/>
      </rPr>
      <t>+ Двойник (Корея)</t>
    </r>
  </si>
  <si>
    <t>Поводок ЖЕРЛИЧНЫЙ
AFW 7 нитей</t>
  </si>
  <si>
    <r>
      <t xml:space="preserve">Поводок ЖЕРЛИЧНЫЙ
Флюорокарбоновый
</t>
    </r>
    <r>
      <rPr>
        <b/>
        <sz val="11"/>
        <color indexed="8"/>
        <rFont val="Calibri"/>
        <family val="2"/>
        <charset val="204"/>
      </rPr>
      <t>+ Двойник (Корея)</t>
    </r>
  </si>
  <si>
    <t>Поводок ЖЕРЛИЧНЫЙ
Флюорокарбоновый</t>
  </si>
  <si>
    <t>Набор ЖЕРЛИЧНЫХ поводков 
AFW 7 нитей 22,25,28 см по 10 штук</t>
  </si>
  <si>
    <t>Набор ЖЕРЛИЧНЫХ поводков 
Флюорокарбон 22,25,28 см по 10 штук</t>
  </si>
  <si>
    <r>
      <t xml:space="preserve">Поводковый материал Титан
</t>
    </r>
    <r>
      <rPr>
        <b/>
        <sz val="11"/>
        <color indexed="8"/>
        <rFont val="Calibri"/>
        <family val="2"/>
        <charset val="204"/>
      </rPr>
      <t>+ 20 обжимных трубок</t>
    </r>
  </si>
  <si>
    <r>
      <t xml:space="preserve">Поводковый материал 
Флюорокарбон </t>
    </r>
    <r>
      <rPr>
        <b/>
        <sz val="11"/>
        <color indexed="8"/>
        <rFont val="Calibri"/>
        <family val="2"/>
        <charset val="204"/>
      </rPr>
      <t>+ 15 обжимных трубок</t>
    </r>
  </si>
  <si>
    <r>
      <t>Кол-во в упак.</t>
    </r>
    <r>
      <rPr>
        <sz val="12"/>
        <color indexed="8"/>
        <rFont val="Calibri"/>
        <family val="2"/>
        <charset val="204"/>
      </rPr>
      <t>(шт)</t>
    </r>
  </si>
  <si>
    <r>
      <t xml:space="preserve">Разр.нагр. </t>
    </r>
    <r>
      <rPr>
        <sz val="12"/>
        <color indexed="8"/>
        <rFont val="Calibri"/>
        <family val="2"/>
        <charset val="204"/>
      </rPr>
      <t>(кг)</t>
    </r>
  </si>
  <si>
    <t>Фото</t>
  </si>
  <si>
    <t>Кол-во в
 блоке</t>
  </si>
  <si>
    <t>Итого:</t>
  </si>
  <si>
    <t>Толщина</t>
  </si>
  <si>
    <r>
      <t xml:space="preserve">Вес приманки
</t>
    </r>
    <r>
      <rPr>
        <sz val="12"/>
        <color indexed="8"/>
        <rFont val="Calibri"/>
        <family val="2"/>
        <charset val="204"/>
      </rPr>
      <t>(гр)</t>
    </r>
  </si>
  <si>
    <t>Сторожок Лавсановый Классический конус</t>
  </si>
  <si>
    <t>До 0,2</t>
  </si>
  <si>
    <t>До 0,15</t>
  </si>
  <si>
    <t>До 0,12</t>
  </si>
  <si>
    <t>До 0,4</t>
  </si>
  <si>
    <t>До 0,35</t>
  </si>
  <si>
    <t>До 0,3</t>
  </si>
  <si>
    <t>До 0,25</t>
  </si>
  <si>
    <t>Вертлюгом с карабином
 Swivel with Snap</t>
  </si>
  <si>
    <t>Вертлюг Rolling Swivel</t>
  </si>
  <si>
    <t>Карабин Nice Snap</t>
  </si>
  <si>
    <t>00</t>
  </si>
  <si>
    <t>Заказывать маленькие упаковки кратно 10 шт. Большие кратно 1 шт.</t>
  </si>
  <si>
    <t>0,4-0,9</t>
  </si>
  <si>
    <t>0,35-0,8</t>
  </si>
  <si>
    <t>0,3-0,7</t>
  </si>
  <si>
    <t>0,25-0,6</t>
  </si>
  <si>
    <t>0,2-0,5</t>
  </si>
  <si>
    <t>0,7-1,4</t>
  </si>
  <si>
    <t>0,5-1,2</t>
  </si>
  <si>
    <t>0,45-1,0</t>
  </si>
  <si>
    <t>До 0,45</t>
  </si>
  <si>
    <t>0,6-1,3</t>
  </si>
  <si>
    <t>Груз Дроп шот</t>
  </si>
  <si>
    <t>Груз Маркерный Булава
 Ухо + Вертлюг</t>
  </si>
  <si>
    <r>
      <t xml:space="preserve">Сторожок Лавсановый </t>
    </r>
    <r>
      <rPr>
        <b/>
        <sz val="11"/>
        <color theme="1"/>
        <rFont val="Calibri"/>
        <family val="2"/>
        <charset val="204"/>
        <scheme val="minor"/>
      </rPr>
      <t>Премиум</t>
    </r>
    <r>
      <rPr>
        <sz val="11"/>
        <color theme="1"/>
        <rFont val="Calibri"/>
        <family val="2"/>
        <charset val="204"/>
        <scheme val="minor"/>
      </rPr>
      <t xml:space="preserve"> Классический конус </t>
    </r>
    <r>
      <rPr>
        <b/>
        <sz val="11"/>
        <color theme="1"/>
        <rFont val="Calibri"/>
        <family val="2"/>
        <charset val="204"/>
        <scheme val="minor"/>
      </rPr>
      <t>с 1-ой рессорой</t>
    </r>
  </si>
  <si>
    <r>
      <t xml:space="preserve">Сторожок Лавсановый </t>
    </r>
    <r>
      <rPr>
        <b/>
        <sz val="11"/>
        <color theme="1"/>
        <rFont val="Calibri"/>
        <family val="2"/>
        <charset val="204"/>
        <scheme val="minor"/>
      </rPr>
      <t>Премиум</t>
    </r>
    <r>
      <rPr>
        <sz val="11"/>
        <color theme="1"/>
        <rFont val="Calibri"/>
        <family val="2"/>
        <charset val="204"/>
        <scheme val="minor"/>
      </rPr>
      <t xml:space="preserve"> Классический конус </t>
    </r>
    <r>
      <rPr>
        <b/>
        <sz val="11"/>
        <color theme="1"/>
        <rFont val="Calibri"/>
        <family val="2"/>
        <charset val="204"/>
        <scheme val="minor"/>
      </rPr>
      <t>с 2-мя рессорами</t>
    </r>
  </si>
  <si>
    <t>Сторожок Лавсановый Спортивный конус</t>
  </si>
  <si>
    <t>Сторожок Металлический Широкий</t>
  </si>
  <si>
    <r>
      <t xml:space="preserve">Сторожок Металлический </t>
    </r>
    <r>
      <rPr>
        <b/>
        <sz val="11"/>
        <color theme="1"/>
        <rFont val="Calibri"/>
        <family val="2"/>
        <charset val="204"/>
        <scheme val="minor"/>
      </rPr>
      <t>Премиум</t>
    </r>
    <r>
      <rPr>
        <sz val="11"/>
        <color theme="1"/>
        <rFont val="Calibri"/>
        <family val="2"/>
        <charset val="204"/>
        <scheme val="minor"/>
      </rPr>
      <t xml:space="preserve"> Широкий  </t>
    </r>
    <r>
      <rPr>
        <b/>
        <sz val="11"/>
        <color theme="1"/>
        <rFont val="Calibri"/>
        <family val="2"/>
        <charset val="204"/>
        <scheme val="minor"/>
      </rPr>
      <t>с 2-мя рессорами</t>
    </r>
  </si>
  <si>
    <t>3,0-5,5</t>
  </si>
  <si>
    <t>2,5-4,0</t>
  </si>
  <si>
    <t>2,0-3,5</t>
  </si>
  <si>
    <t>1,5-3,0</t>
  </si>
  <si>
    <t>5,5-7,5</t>
  </si>
  <si>
    <t>3,5-5,5</t>
  </si>
  <si>
    <t>3,0-5,0</t>
  </si>
  <si>
    <t>14,0-19,5</t>
  </si>
  <si>
    <t>10,0-13,5</t>
  </si>
  <si>
    <t>7,0-9,5</t>
  </si>
  <si>
    <t>3,0-4,5</t>
  </si>
  <si>
    <t>3,5-5,0</t>
  </si>
  <si>
    <t>5,0-8,0</t>
  </si>
  <si>
    <t>4,5-7,5</t>
  </si>
  <si>
    <t>10,5-16,0</t>
  </si>
  <si>
    <t>8,5-14,0</t>
  </si>
  <si>
    <t>0,6-1,0</t>
  </si>
  <si>
    <t>0,5-1,0</t>
  </si>
  <si>
    <t>5,0-7,5</t>
  </si>
  <si>
    <t>20,0-27,0</t>
  </si>
  <si>
    <t>17,0-25,5</t>
  </si>
  <si>
    <t>14,0-22,5</t>
  </si>
  <si>
    <t>12,0-20,0</t>
  </si>
  <si>
    <t>8,5-17,0</t>
  </si>
  <si>
    <t>0,2-0,6</t>
  </si>
  <si>
    <t>0,15-0,5</t>
  </si>
  <si>
    <t>0,25-0,7</t>
  </si>
  <si>
    <t>0,1-0,35</t>
  </si>
  <si>
    <t>0,45-0,9</t>
  </si>
  <si>
    <t>0,2-0,7</t>
  </si>
  <si>
    <t>0,7-1,2</t>
  </si>
  <si>
    <t>0,65-1,0</t>
  </si>
  <si>
    <t>0,45-0,7</t>
  </si>
  <si>
    <t>0,15-0,6</t>
  </si>
  <si>
    <t>0,7-1,5</t>
  </si>
  <si>
    <t>0,35-1,0</t>
  </si>
  <si>
    <t>17,0-25,0</t>
  </si>
  <si>
    <t>14,0-21,0</t>
  </si>
  <si>
    <t>15,5-23,0</t>
  </si>
  <si>
    <t>13,5-21,0</t>
  </si>
  <si>
    <t>0,8-1,5</t>
  </si>
  <si>
    <t>1,0-2,3</t>
  </si>
  <si>
    <t>1,3-2,8</t>
  </si>
  <si>
    <t>0,9-2,1</t>
  </si>
  <si>
    <t>До 1,1</t>
  </si>
  <si>
    <t>До 0,9</t>
  </si>
  <si>
    <t>До 0,55</t>
  </si>
  <si>
    <t>1,2-2,0</t>
  </si>
  <si>
    <t>0,8-1,55</t>
  </si>
  <si>
    <t>0,3-0,85</t>
  </si>
  <si>
    <t>0,2-0,55</t>
  </si>
  <si>
    <t>0,75-1,65</t>
  </si>
  <si>
    <t>0,65-1,4</t>
  </si>
  <si>
    <t>0,5-1,15</t>
  </si>
  <si>
    <t>+7 (4942) 49-41-82</t>
  </si>
  <si>
    <t>Поводок ТРОЛЛИНГОВЫЙ Титановый</t>
  </si>
  <si>
    <t>1/0</t>
  </si>
  <si>
    <t>2/0</t>
  </si>
  <si>
    <t>5/0</t>
  </si>
  <si>
    <t>4/0</t>
  </si>
  <si>
    <t>3/0</t>
  </si>
  <si>
    <t xml:space="preserve">Поводок струна </t>
  </si>
  <si>
    <t>Поводок струна</t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</si>
  <si>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 xml:space="preserve">VIKING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</si>
  <si>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VIKING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</si>
  <si>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 xml:space="preserve">TOKYO SODE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</si>
  <si>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AJI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</si>
  <si>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 xml:space="preserve">BAITHOLDER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</si>
  <si>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BAITHOLDER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</si>
  <si>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 xml:space="preserve">MIYAKO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</si>
  <si>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MIYAKO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</si>
  <si>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Крючок</t>
    </r>
    <r>
      <rPr>
        <b/>
        <sz val="11"/>
        <color theme="1"/>
        <rFont val="Calibri"/>
        <family val="2"/>
        <charset val="204"/>
        <scheme val="minor"/>
      </rPr>
      <t xml:space="preserve"> MIYAKO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</si>
  <si>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IDUMEZINA</t>
    </r>
  </si>
  <si>
    <r>
      <t xml:space="preserve">Крючок  </t>
    </r>
    <r>
      <rPr>
        <b/>
        <sz val="11"/>
        <color theme="1"/>
        <rFont val="Calibri"/>
        <family val="2"/>
        <charset val="204"/>
        <scheme val="minor"/>
      </rPr>
      <t>IDUMEZINA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</si>
  <si>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KEIRYU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</si>
  <si>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MARUSEIGO</t>
    </r>
  </si>
  <si>
    <r>
      <t>Крючок</t>
    </r>
    <r>
      <rPr>
        <b/>
        <sz val="11"/>
        <color theme="1"/>
        <rFont val="Calibri"/>
        <family val="2"/>
        <charset val="204"/>
        <scheme val="minor"/>
      </rPr>
      <t xml:space="preserve"> MARUSEIGO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</si>
  <si>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 xml:space="preserve">SPORT S-31 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</si>
  <si>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SPORT S-31</t>
    </r>
  </si>
  <si>
    <r>
      <t xml:space="preserve">Крючок </t>
    </r>
    <r>
      <rPr>
        <b/>
        <sz val="11"/>
        <color theme="1"/>
        <rFont val="Calibri"/>
        <family val="2"/>
        <charset val="204"/>
        <scheme val="minor"/>
      </rPr>
      <t>SPORT S-31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</si>
  <si>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>Крючок офсетный</t>
    </r>
    <r>
      <rPr>
        <b/>
        <sz val="11"/>
        <color theme="1"/>
        <rFont val="Calibri"/>
        <family val="2"/>
        <charset val="204"/>
        <scheme val="minor"/>
      </rPr>
      <t xml:space="preserve"> WIDE RANGE WORM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</si>
  <si>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Крючок офсетный </t>
    </r>
    <r>
      <rPr>
        <b/>
        <sz val="11"/>
        <color theme="1"/>
        <rFont val="Calibri"/>
        <family val="2"/>
        <charset val="204"/>
        <scheme val="minor"/>
      </rPr>
      <t xml:space="preserve">WIDE RANGE WORM </t>
    </r>
  </si>
  <si>
    <r>
      <t xml:space="preserve">Крючок офсетный </t>
    </r>
    <r>
      <rPr>
        <b/>
        <sz val="11"/>
        <color theme="1"/>
        <rFont val="Calibri"/>
        <family val="2"/>
        <charset val="204"/>
        <scheme val="minor"/>
      </rPr>
      <t xml:space="preserve">WIDE RANGE WORM  BIG EYE </t>
    </r>
  </si>
  <si>
    <r>
      <t xml:space="preserve">Крючок офсетный </t>
    </r>
    <r>
      <rPr>
        <b/>
        <sz val="11"/>
        <color theme="1"/>
        <rFont val="Calibri"/>
        <family val="2"/>
        <charset val="204"/>
        <scheme val="minor"/>
      </rPr>
      <t>O’ SHAUGHNESSY WORM</t>
    </r>
  </si>
  <si>
    <r>
      <t>Крючок офсетный</t>
    </r>
    <r>
      <rPr>
        <b/>
        <sz val="11"/>
        <color theme="1"/>
        <rFont val="Calibri"/>
        <family val="2"/>
        <charset val="204"/>
        <scheme val="minor"/>
      </rPr>
      <t xml:space="preserve"> O’ SHAUGHNESSY WORM</t>
    </r>
  </si>
  <si>
    <t>Набор Поводков Титановых
15,20,25 см по 7 штук</t>
  </si>
  <si>
    <t>Набор Поводков AFW 1x7 нитей
15,20,25 см по 10 штук</t>
  </si>
  <si>
    <r>
      <t xml:space="preserve">Диаметр </t>
    </r>
    <r>
      <rPr>
        <sz val="10"/>
        <color indexed="8"/>
        <rFont val="Calibri"/>
        <family val="2"/>
        <charset val="204"/>
      </rPr>
      <t>(ММ)</t>
    </r>
  </si>
  <si>
    <r>
      <t xml:space="preserve">Длина       </t>
    </r>
    <r>
      <rPr>
        <sz val="12"/>
        <color indexed="8"/>
        <rFont val="Calibri"/>
        <family val="2"/>
        <charset val="204"/>
      </rPr>
      <t>(см)</t>
    </r>
  </si>
  <si>
    <r>
      <t xml:space="preserve">Кол-во в упаковке </t>
    </r>
    <r>
      <rPr>
        <sz val="12"/>
        <color indexed="8"/>
        <rFont val="Calibri"/>
        <family val="2"/>
        <charset val="204"/>
      </rPr>
      <t>(шт)</t>
    </r>
  </si>
  <si>
    <r>
      <t>Цена за упаковку</t>
    </r>
    <r>
      <rPr>
        <i/>
        <sz val="12"/>
        <color theme="1"/>
        <rFont val="Calibri"/>
        <family val="2"/>
        <charset val="204"/>
        <scheme val="minor"/>
      </rPr>
      <t>(руб.)</t>
    </r>
    <r>
      <rPr>
        <i/>
        <sz val="12"/>
        <color indexed="8"/>
        <rFont val="Calibri"/>
        <family val="2"/>
        <charset val="204"/>
      </rPr>
      <t xml:space="preserve">
без скидки</t>
    </r>
  </si>
  <si>
    <t>Заказ                          (Сумма)</t>
  </si>
  <si>
    <t>Заказ                                (Кол-во)</t>
  </si>
  <si>
    <r>
      <t xml:space="preserve">Длина        </t>
    </r>
    <r>
      <rPr>
        <sz val="12"/>
        <color indexed="8"/>
        <rFont val="Calibri"/>
        <family val="2"/>
        <charset val="204"/>
      </rPr>
      <t>(см)</t>
    </r>
  </si>
  <si>
    <r>
      <t xml:space="preserve">Номер           </t>
    </r>
    <r>
      <rPr>
        <sz val="12"/>
        <color indexed="8"/>
        <rFont val="Calibri"/>
        <family val="2"/>
        <charset val="204"/>
      </rPr>
      <t>(№)</t>
    </r>
  </si>
  <si>
    <r>
      <t xml:space="preserve">Номер                  </t>
    </r>
    <r>
      <rPr>
        <sz val="10"/>
        <color indexed="8"/>
        <rFont val="Calibri"/>
        <family val="2"/>
        <charset val="204"/>
      </rPr>
      <t>(№)</t>
    </r>
  </si>
  <si>
    <r>
      <t>Кол-во в упаковке</t>
    </r>
    <r>
      <rPr>
        <sz val="12"/>
        <color indexed="8"/>
        <rFont val="Calibri"/>
        <family val="2"/>
        <charset val="204"/>
      </rPr>
      <t>(шт)</t>
    </r>
  </si>
  <si>
    <r>
      <t>Цена за штуку</t>
    </r>
    <r>
      <rPr>
        <i/>
        <sz val="12"/>
        <color theme="1"/>
        <rFont val="Calibri"/>
        <family val="2"/>
        <charset val="204"/>
        <scheme val="minor"/>
      </rPr>
      <t>(руб.)</t>
    </r>
    <r>
      <rPr>
        <i/>
        <sz val="12"/>
        <color indexed="8"/>
        <rFont val="Calibri"/>
        <family val="2"/>
        <charset val="204"/>
      </rPr>
      <t xml:space="preserve">
без скидки</t>
    </r>
  </si>
  <si>
    <r>
      <t xml:space="preserve">Вес                              </t>
    </r>
    <r>
      <rPr>
        <b/>
        <sz val="10"/>
        <color indexed="8"/>
        <rFont val="Calibri"/>
        <family val="2"/>
        <charset val="204"/>
      </rPr>
      <t>(</t>
    </r>
    <r>
      <rPr>
        <sz val="10"/>
        <color indexed="8"/>
        <rFont val="Calibri"/>
        <family val="2"/>
        <charset val="204"/>
      </rPr>
      <t>гр</t>
    </r>
    <r>
      <rPr>
        <b/>
        <sz val="10"/>
        <color indexed="8"/>
        <rFont val="Calibri"/>
        <family val="2"/>
        <charset val="204"/>
      </rPr>
      <t>)</t>
    </r>
  </si>
  <si>
    <r>
      <rPr>
        <b/>
        <i/>
        <sz val="14"/>
        <color theme="1"/>
        <rFont val="Calibri"/>
        <family val="2"/>
        <charset val="204"/>
        <scheme val="minor"/>
      </rPr>
      <t>Заказ</t>
    </r>
    <r>
      <rPr>
        <b/>
        <i/>
        <sz val="12"/>
        <color theme="1"/>
        <rFont val="Calibri"/>
        <family val="2"/>
        <charset val="204"/>
        <scheme val="minor"/>
      </rPr>
      <t xml:space="preserve">         </t>
    </r>
    <r>
      <rPr>
        <i/>
        <sz val="12"/>
        <color theme="1"/>
        <rFont val="Calibri"/>
        <family val="2"/>
        <charset val="204"/>
        <scheme val="minor"/>
      </rPr>
      <t>(кол-во упаковок)</t>
    </r>
  </si>
  <si>
    <r>
      <rPr>
        <b/>
        <i/>
        <sz val="14"/>
        <color theme="1"/>
        <rFont val="Calibri"/>
        <family val="2"/>
        <charset val="204"/>
        <scheme val="minor"/>
      </rPr>
      <t>Заказ</t>
    </r>
    <r>
      <rPr>
        <b/>
        <i/>
        <sz val="12"/>
        <color theme="1"/>
        <rFont val="Calibri"/>
        <family val="2"/>
        <charset val="204"/>
        <scheme val="minor"/>
      </rPr>
      <t xml:space="preserve">                          </t>
    </r>
    <r>
      <rPr>
        <i/>
        <sz val="12"/>
        <color theme="1"/>
        <rFont val="Calibri"/>
        <family val="2"/>
        <charset val="204"/>
        <scheme val="minor"/>
      </rPr>
      <t>(Сумма)</t>
    </r>
  </si>
  <si>
    <r>
      <rPr>
        <b/>
        <i/>
        <sz val="14"/>
        <color theme="1"/>
        <rFont val="Calibri"/>
        <family val="2"/>
        <charset val="204"/>
        <scheme val="minor"/>
      </rPr>
      <t>Заказ</t>
    </r>
    <r>
      <rPr>
        <b/>
        <i/>
        <sz val="12"/>
        <color theme="1"/>
        <rFont val="Calibri"/>
        <family val="2"/>
        <charset val="204"/>
        <scheme val="minor"/>
      </rPr>
      <t xml:space="preserve">         </t>
    </r>
    <r>
      <rPr>
        <i/>
        <sz val="12"/>
        <color theme="1"/>
        <rFont val="Calibri"/>
        <family val="2"/>
        <charset val="204"/>
        <scheme val="minor"/>
      </rPr>
      <t>(Кол-во)</t>
    </r>
  </si>
  <si>
    <t>Соболева Дарья Павловна</t>
  </si>
  <si>
    <t xml:space="preserve"> Оптовый менеджер</t>
  </si>
  <si>
    <t>manager@prosto-fishing.com</t>
  </si>
  <si>
    <t xml:space="preserve">  +7 (4942) 49-41-82, доб. 001</t>
  </si>
  <si>
    <t>Хлебников Алексей Александрович</t>
  </si>
  <si>
    <t xml:space="preserve">  Генеральный директор</t>
  </si>
  <si>
    <t xml:space="preserve">                                                 info@prosto-fishing.com</t>
  </si>
  <si>
    <t>От 50 000 руб. - 2%</t>
  </si>
  <si>
    <t>От 100 000 руб. - 4%</t>
  </si>
  <si>
    <t>От 250 000 руб. - 6%</t>
  </si>
  <si>
    <t>От 500 000 руб. - 8%</t>
  </si>
  <si>
    <t>От 800 000 руб. - 10%</t>
  </si>
  <si>
    <t>От 300 000 руб. - 4%</t>
  </si>
  <si>
    <t>От 750 000 руб. - 6%</t>
  </si>
  <si>
    <t>От 1 500 000 руб. - 8%</t>
  </si>
  <si>
    <t>От 2 000 000 руб. - 10%</t>
  </si>
  <si>
    <t>МОЦ - Минимальная оптовая цена</t>
  </si>
  <si>
    <t>МРЦ - Минимальная розничная цена</t>
  </si>
  <si>
    <t>Минимальная сумма заказа 20 000 рублей</t>
  </si>
  <si>
    <r>
      <t>МОЦ (руб</t>
    </r>
    <r>
      <rPr>
        <i/>
        <sz val="9"/>
        <color indexed="8"/>
        <rFont val="Calibri"/>
        <family val="2"/>
        <charset val="204"/>
      </rPr>
      <t>.за упак.)</t>
    </r>
  </si>
  <si>
    <t>МРЦ (руб.за упак.)</t>
  </si>
  <si>
    <t>МОЦ(руб.за упак.)</t>
  </si>
  <si>
    <t>МОЦ (руб.за упак.)</t>
  </si>
  <si>
    <t>Шт.</t>
  </si>
  <si>
    <t>Rifish</t>
  </si>
  <si>
    <t>Поплавок</t>
  </si>
  <si>
    <r>
      <t xml:space="preserve">Вес </t>
    </r>
    <r>
      <rPr>
        <sz val="12"/>
        <color indexed="8"/>
        <rFont val="Calibri"/>
        <family val="2"/>
        <charset val="204"/>
      </rPr>
      <t>(гр.)</t>
    </r>
  </si>
  <si>
    <r>
      <t xml:space="preserve">Набор поплавков из полиуретана серия № 7 </t>
    </r>
    <r>
      <rPr>
        <b/>
        <sz val="11"/>
        <color theme="1"/>
        <rFont val="Calibri"/>
        <family val="2"/>
        <charset val="204"/>
        <scheme val="minor"/>
      </rPr>
      <t>MIX</t>
    </r>
  </si>
  <si>
    <r>
      <t xml:space="preserve">Набор поплавков из полиуретана серия № 6 </t>
    </r>
    <r>
      <rPr>
        <b/>
        <sz val="11"/>
        <color theme="1"/>
        <rFont val="Calibri"/>
        <family val="2"/>
        <charset val="204"/>
        <scheme val="minor"/>
      </rPr>
      <t>MIX</t>
    </r>
  </si>
  <si>
    <r>
      <t xml:space="preserve">Набор поплавков из полиуретана серия № 5 </t>
    </r>
    <r>
      <rPr>
        <b/>
        <sz val="11"/>
        <color theme="1"/>
        <rFont val="Calibri"/>
        <family val="2"/>
        <charset val="204"/>
        <scheme val="minor"/>
      </rPr>
      <t>MIX</t>
    </r>
  </si>
  <si>
    <r>
      <t xml:space="preserve">Набор поплавков из полиуретана серия № 4 </t>
    </r>
    <r>
      <rPr>
        <b/>
        <sz val="11"/>
        <color theme="1"/>
        <rFont val="Calibri"/>
        <family val="2"/>
        <charset val="204"/>
        <scheme val="minor"/>
      </rPr>
      <t>MIX</t>
    </r>
  </si>
  <si>
    <r>
      <t xml:space="preserve">Набор поплавков из полиуретана серия № 2 </t>
    </r>
    <r>
      <rPr>
        <b/>
        <sz val="12"/>
        <color theme="1"/>
        <rFont val="Calibri"/>
        <family val="2"/>
        <charset val="204"/>
        <scheme val="minor"/>
      </rPr>
      <t>MIX</t>
    </r>
  </si>
  <si>
    <r>
      <t>Набор поплавков из полиуретана серия № 8</t>
    </r>
    <r>
      <rPr>
        <b/>
        <sz val="11"/>
        <color theme="1"/>
        <rFont val="Calibri"/>
        <family val="2"/>
        <charset val="204"/>
        <scheme val="minor"/>
      </rPr>
      <t xml:space="preserve"> MIX</t>
    </r>
  </si>
  <si>
    <t>Поплавок из полиуретана серия № 1</t>
  </si>
  <si>
    <t>2,0</t>
  </si>
  <si>
    <t>4,0</t>
  </si>
  <si>
    <t>5,0</t>
  </si>
  <si>
    <t>Поплавок из полиуретана серия №2</t>
  </si>
  <si>
    <t>Поплавок из полиуретана серия № 3</t>
  </si>
  <si>
    <t>Поплавок из полиуретана серия № 4</t>
  </si>
  <si>
    <t>Поплавок из полиуретана серия № 5</t>
  </si>
  <si>
    <t>Поплавок из полиуретана серия № 6</t>
  </si>
  <si>
    <t>Поплавок из полиуретана серия № 8</t>
  </si>
  <si>
    <r>
      <t>Цена за набор</t>
    </r>
    <r>
      <rPr>
        <i/>
        <sz val="12"/>
        <color theme="1"/>
        <rFont val="Calibri"/>
        <family val="2"/>
        <charset val="204"/>
        <scheme val="minor"/>
      </rPr>
      <t>(руб.)</t>
    </r>
    <r>
      <rPr>
        <i/>
        <sz val="12"/>
        <color indexed="8"/>
        <rFont val="Calibri"/>
        <family val="2"/>
        <charset val="204"/>
      </rPr>
      <t xml:space="preserve">
без скидки</t>
    </r>
  </si>
  <si>
    <t>Поводок</t>
  </si>
  <si>
    <t>Сторожок</t>
  </si>
  <si>
    <t>Крючок</t>
  </si>
  <si>
    <t>Силикон</t>
  </si>
  <si>
    <t>Заказывать кратно 1 шт.</t>
  </si>
  <si>
    <r>
      <rPr>
        <b/>
        <i/>
        <sz val="14"/>
        <color theme="1"/>
        <rFont val="Calibri"/>
        <family val="2"/>
        <charset val="204"/>
        <scheme val="minor"/>
      </rPr>
      <t>Заказ</t>
    </r>
    <r>
      <rPr>
        <b/>
        <i/>
        <sz val="12"/>
        <color theme="1"/>
        <rFont val="Calibri"/>
        <family val="2"/>
        <charset val="204"/>
        <scheme val="minor"/>
      </rPr>
      <t xml:space="preserve">         </t>
    </r>
    <r>
      <rPr>
        <i/>
        <sz val="12"/>
        <color theme="1"/>
        <rFont val="Calibri"/>
        <family val="2"/>
        <charset val="204"/>
        <scheme val="minor"/>
      </rPr>
      <t>(кол-во штук)</t>
    </r>
  </si>
  <si>
    <t>Набор фидерный "СТАНДАРТ" в односекционном ящике 290х165х160 мм</t>
  </si>
  <si>
    <t>Набор поплавочный "СТАНДАРТ" в односекционном ящике 290х165х160 мм</t>
  </si>
  <si>
    <t>Набор спиннинговый "СТАНДАРТ" в односекционном ящике 290х165х160 мм</t>
  </si>
  <si>
    <r>
      <rPr>
        <b/>
        <i/>
        <sz val="14"/>
        <color theme="1"/>
        <rFont val="Calibri"/>
        <family val="2"/>
        <charset val="204"/>
        <scheme val="minor"/>
      </rPr>
      <t>Заказ</t>
    </r>
    <r>
      <rPr>
        <b/>
        <i/>
        <sz val="12"/>
        <color theme="1"/>
        <rFont val="Calibri"/>
        <family val="2"/>
        <charset val="204"/>
        <scheme val="minor"/>
      </rPr>
      <t xml:space="preserve">         </t>
    </r>
    <r>
      <rPr>
        <i/>
        <sz val="12"/>
        <color theme="1"/>
        <rFont val="Calibri"/>
        <family val="2"/>
        <charset val="204"/>
        <scheme val="minor"/>
      </rPr>
      <t>(кол-во шт.)</t>
    </r>
  </si>
  <si>
    <r>
      <t xml:space="preserve">Кол-во в упаковке </t>
    </r>
    <r>
      <rPr>
        <sz val="12"/>
        <color indexed="8"/>
        <rFont val="Calibri"/>
        <family val="2"/>
        <charset val="204"/>
      </rPr>
      <t>(шт.)</t>
    </r>
  </si>
  <si>
    <t xml:space="preserve"> "Просто - Рыболовные товары"</t>
  </si>
  <si>
    <t>Набор</t>
  </si>
  <si>
    <t>Груз</t>
  </si>
  <si>
    <r>
      <t xml:space="preserve">Кол-во в упаковке </t>
    </r>
    <r>
      <rPr>
        <sz val="12"/>
        <color theme="1"/>
        <rFont val="Calibri"/>
        <family val="2"/>
        <charset val="204"/>
        <scheme val="minor"/>
      </rPr>
      <t>(шт)</t>
    </r>
  </si>
  <si>
    <r>
      <t xml:space="preserve">Цена упак. </t>
    </r>
    <r>
      <rPr>
        <i/>
        <sz val="12"/>
        <color theme="1"/>
        <rFont val="Calibri"/>
        <family val="2"/>
        <charset val="204"/>
        <scheme val="minor"/>
      </rPr>
      <t>(руб.)</t>
    </r>
    <r>
      <rPr>
        <i/>
        <sz val="12"/>
        <color indexed="8"/>
        <rFont val="Calibri"/>
        <family val="2"/>
        <charset val="204"/>
      </rPr>
      <t xml:space="preserve">
без скидки</t>
    </r>
  </si>
  <si>
    <t>0,4-0,75</t>
  </si>
  <si>
    <t>0,35-0,65</t>
  </si>
  <si>
    <t>0,4-0,85</t>
  </si>
  <si>
    <t>0,75-1,2</t>
  </si>
  <si>
    <t>0,65-1,15</t>
  </si>
  <si>
    <t>0,55-1,1</t>
  </si>
  <si>
    <r>
      <t xml:space="preserve">Сторожок Лавсановый </t>
    </r>
    <r>
      <rPr>
        <b/>
        <sz val="11"/>
        <color theme="1"/>
        <rFont val="Calibri"/>
        <family val="2"/>
        <charset val="204"/>
        <scheme val="minor"/>
      </rPr>
      <t>LUXE</t>
    </r>
  </si>
  <si>
    <r>
      <t>Сторожок Лавсановый</t>
    </r>
    <r>
      <rPr>
        <b/>
        <sz val="11"/>
        <color theme="1"/>
        <rFont val="Calibri"/>
        <family val="2"/>
        <charset val="204"/>
        <scheme val="minor"/>
      </rPr>
      <t xml:space="preserve"> LUXE</t>
    </r>
  </si>
  <si>
    <t xml:space="preserve">Размер
</t>
  </si>
  <si>
    <t>Мормышка Капля классическая черная 0,25 гр. </t>
  </si>
  <si>
    <t>Мормышка Капля классическая черная 1,5 гр.</t>
  </si>
  <si>
    <t>Мормышка Коза с кубиком "Хамелеон" 0,3 гр.</t>
  </si>
  <si>
    <t>Мормышка Коза с кубиком "Хамелеон" 0,7 гр.</t>
  </si>
  <si>
    <t>Мормышка Столбик с "Сырным" кубиком 
0,3 гр. (черный)</t>
  </si>
  <si>
    <t>Мормышка Столбик с бусиной "Неон" 0,2 гр.</t>
  </si>
  <si>
    <t>Мормышка Столбик с фосфором + 
"Кошачий глаз" 0,2 гр.</t>
  </si>
  <si>
    <t>Мормышка Столбик с бусиной "Неон" 0,4 гр.</t>
  </si>
  <si>
    <t>Мормышка Столбик с гран. шаром 
"Хамелеон" 0,5 гр. (зеленый)</t>
  </si>
  <si>
    <t>Мормышка Столбик с фосфором + 
"Кошачий глаз" 0,5 гр.</t>
  </si>
  <si>
    <t>Мормышка Столбик с фосфором + 
"Кошачий глаз" 0,7 гр.</t>
  </si>
  <si>
    <t>Мормышка Столбик с "Сырным" кубиком
 1,0 гр.  (черный)</t>
  </si>
  <si>
    <t>Мормышка Столбик с бусиной "Неон" 0,9 гр.</t>
  </si>
  <si>
    <t>Мормышка Столбик с гран. шаром 
"Хамелеон" 1,1 гр. (зеленый)</t>
  </si>
  <si>
    <t>Мормышка Чертик черный с глазком 0,5 гр. </t>
  </si>
  <si>
    <t>Мормышка Чертик черный с глазком 0,8 гр.</t>
  </si>
  <si>
    <t>Мормышка Нимфа
 классическая черная 0,9 гр.</t>
  </si>
  <si>
    <t>Мормышка Столбик черный + 
флуоресцент 0,4 гр.</t>
  </si>
  <si>
    <t>Мормышка Столбик черный + 
флуоресцент 0,2 гр. </t>
  </si>
  <si>
    <t>Мормышка Столбик черный +
 флуоресцент 0,6 гр.</t>
  </si>
  <si>
    <t xml:space="preserve"> </t>
  </si>
  <si>
    <t xml:space="preserve">                                                 +7 (4942) 49-41-82, доб. 000</t>
  </si>
  <si>
    <t>Мормышка вольфрамовая</t>
  </si>
  <si>
    <t>Титановый поводок Rifish 9,5 кг</t>
  </si>
  <si>
    <t>15 см</t>
  </si>
  <si>
    <t>20 см</t>
  </si>
  <si>
    <t>25 см</t>
  </si>
  <si>
    <t>30 см</t>
  </si>
  <si>
    <t>Флюорокарбоновый поводок Rifish 12 кг</t>
  </si>
  <si>
    <t>Набор ПРЕМИУМ</t>
  </si>
  <si>
    <t>Набор СТАНДАРТ</t>
  </si>
  <si>
    <t>Универсальный чехол «Унибокс М» 
(для эхолотов Практик 6М, 6S)</t>
  </si>
  <si>
    <t>Эхолот «Практик 6М» (разъемный кабель)</t>
  </si>
  <si>
    <t>Эхолот "Практик 8"</t>
  </si>
  <si>
    <t>Сумка-чехол Практик (для эхолотов 6М/6S)</t>
  </si>
  <si>
    <t>На электронику скидки не распространяются!</t>
  </si>
  <si>
    <r>
      <t xml:space="preserve">Цена оптовая базовая </t>
    </r>
    <r>
      <rPr>
        <i/>
        <sz val="12"/>
        <color theme="1"/>
        <rFont val="Calibri"/>
        <family val="2"/>
        <charset val="204"/>
        <scheme val="minor"/>
      </rPr>
      <t>(руб.)</t>
    </r>
    <r>
      <rPr>
        <i/>
        <sz val="12"/>
        <color indexed="8"/>
        <rFont val="Calibri"/>
        <family val="2"/>
        <charset val="204"/>
      </rPr>
      <t xml:space="preserve">
</t>
    </r>
  </si>
  <si>
    <t>РРЦ (руб.за шт.)</t>
  </si>
  <si>
    <t>Электроника</t>
  </si>
  <si>
    <t xml:space="preserve">Глубиномер "Практик" </t>
  </si>
  <si>
    <t>Поплавок Практик (маленький)
(для эхолотов Практик 6М, 6S, 7 Проводной)
Не подходит для Практик 8!</t>
  </si>
  <si>
    <t>Поплавок Практик МАХ
(для эхолотов Практик 8, 6М, 7 Проводной)
Не подходит для Практик 6S!</t>
  </si>
  <si>
    <t>Магнитный фиксатор (для Практик 6)</t>
  </si>
  <si>
    <t>Датчик для проводного эхолота</t>
  </si>
  <si>
    <t>Кабель с батотсеком и штекером 
(для эхолотов Практик 6М)</t>
  </si>
  <si>
    <t>Набор фидерный "ПРЕМИУМ" в трёхсекционном ящике 400х200х200 мм</t>
  </si>
  <si>
    <t>Набор поплавочный "ПРЕМИУМ" в трёхсекционном ящике 400х200х200 мм</t>
  </si>
  <si>
    <t>Набор спиннинговый "ПРЕМИУМ" в трёхсекционном ящике 400х200х200 мм</t>
  </si>
  <si>
    <t>Поплавок из полиуретана серия № 14</t>
  </si>
  <si>
    <t>Поплавок из полиуретана серия № 15</t>
  </si>
  <si>
    <t>Поплавок из полиуретана серия № 16</t>
  </si>
  <si>
    <t xml:space="preserve">Поводок Rifish                                                                                </t>
  </si>
  <si>
    <t xml:space="preserve">Эхолот «Практик 8 DUO» </t>
  </si>
  <si>
    <t>Эхолот «Практик 8 PRO 
Wi-Fi»</t>
  </si>
  <si>
    <t>Эхолот "Практик 8 PRO 
Wi-Fi DUO"</t>
  </si>
  <si>
    <t>Унибокс 8 PRO</t>
  </si>
  <si>
    <t>Структурный датчик ЭХОВИЗОР (для лодки)
(для эхолотов Практик 8)</t>
  </si>
  <si>
    <t>Струбцина Практик
(для датчика Эховизор)</t>
  </si>
  <si>
    <t xml:space="preserve">Держатель Практик-Профи (с ремнями) </t>
  </si>
  <si>
    <t>Датчик для эхолота П8  (V2)</t>
  </si>
  <si>
    <t>Кабель зарядный M8-5P-USB-SF 
(для эхолотов Практик 8, 7 BWF, 7 Проводной)</t>
  </si>
  <si>
    <t>Кабель с креплением для датчика П8
(для эхолотов Практик 8)</t>
  </si>
  <si>
    <r>
      <t xml:space="preserve">Набор Поводков AFW </t>
    </r>
    <r>
      <rPr>
        <b/>
        <sz val="11"/>
        <color indexed="8"/>
        <rFont val="Calibri"/>
        <family val="2"/>
        <charset val="204"/>
      </rPr>
      <t>1x19</t>
    </r>
    <r>
      <rPr>
        <sz val="11"/>
        <color theme="1"/>
        <rFont val="Calibri"/>
        <family val="2"/>
        <charset val="204"/>
        <scheme val="minor"/>
      </rPr>
      <t xml:space="preserve"> нитей            
15, 20, 25 см по 10 шт</t>
    </r>
  </si>
  <si>
    <r>
      <t xml:space="preserve">Набор Поводков AFW </t>
    </r>
    <r>
      <rPr>
        <b/>
        <sz val="11"/>
        <color indexed="8"/>
        <rFont val="Calibri"/>
        <family val="2"/>
        <charset val="204"/>
      </rPr>
      <t>1x19</t>
    </r>
    <r>
      <rPr>
        <sz val="11"/>
        <color theme="1"/>
        <rFont val="Calibri"/>
        <family val="2"/>
        <charset val="204"/>
        <scheme val="minor"/>
      </rPr>
      <t xml:space="preserve"> нитей          
  15, 20, 25 см по 10 шт</t>
    </r>
  </si>
  <si>
    <r>
      <t xml:space="preserve">Набор Поводков AFW </t>
    </r>
    <r>
      <rPr>
        <b/>
        <sz val="11"/>
        <color indexed="8"/>
        <rFont val="Calibri"/>
        <family val="2"/>
        <charset val="204"/>
      </rPr>
      <t>1x19</t>
    </r>
    <r>
      <rPr>
        <sz val="11"/>
        <color theme="1"/>
        <rFont val="Calibri"/>
        <family val="2"/>
        <charset val="204"/>
        <scheme val="minor"/>
      </rPr>
      <t xml:space="preserve"> нитей             
15, 20, 25 см по 10 шт</t>
    </r>
  </si>
  <si>
    <r>
      <t xml:space="preserve">Набор Поводков AFW </t>
    </r>
    <r>
      <rPr>
        <b/>
        <sz val="11"/>
        <color indexed="8"/>
        <rFont val="Calibri"/>
        <family val="2"/>
        <charset val="204"/>
      </rPr>
      <t>1x19</t>
    </r>
    <r>
      <rPr>
        <sz val="11"/>
        <color theme="1"/>
        <rFont val="Calibri"/>
        <family val="2"/>
        <charset val="204"/>
        <scheme val="minor"/>
      </rPr>
      <t xml:space="preserve"> нитей           
 15, 20, 25 см по 10 шт</t>
    </r>
  </si>
  <si>
    <t>Набор стальных поводков 1x7 нитей
 покрытых нейлоновой оболочкой    
Чёрный цвет</t>
  </si>
  <si>
    <t>Набор стальных поводков 1x7 нитей
 покрытых нейлоновой оболочкой  
 Зелёный цвет</t>
  </si>
  <si>
    <t>Набор стальных поводков 1x7 нитей
 покрытых нейлоновой оболочкой   
Зелёный цвет</t>
  </si>
  <si>
    <r>
      <t xml:space="preserve">Сторожок Лавсановый </t>
    </r>
    <r>
      <rPr>
        <b/>
        <sz val="11"/>
        <rFont val="Calibri"/>
        <family val="2"/>
        <charset val="204"/>
        <scheme val="minor"/>
      </rPr>
      <t>LUXE</t>
    </r>
  </si>
  <si>
    <t>НОВИНКА 2025 / 1x7 / ЯПОНСКИЕ ТЕХНОЛОГИИ</t>
  </si>
  <si>
    <t>Набор поводков Japan Innovation 1x7 
15,20,25 см по 10 штук</t>
  </si>
  <si>
    <t>Поводок  Japan Innovation 1x7</t>
  </si>
  <si>
    <t xml:space="preserve">Tube (Трубка) 65 мм ("2,6) 10 штук в упак. Цвет №002 -  синий флюо </t>
  </si>
  <si>
    <t xml:space="preserve">Tube (Трубка) 80 мм ("3,2) 7 штук в упак. Цвет №002 - синий флюо </t>
  </si>
  <si>
    <t xml:space="preserve">Tube (Трубка) 50 мм ("2) 12 штук в упак. Цвет №003 - фиолетовый флюо </t>
  </si>
  <si>
    <t xml:space="preserve">Tube (Трубка) 65 мм ("2,6) 10 штук в упак. Цвет №003 - фиолетовый флюо </t>
  </si>
  <si>
    <t xml:space="preserve">Tube (Трубка) 80 мм ("3,2) 7 штук в упак. Цвет №003 - фиолетовый флюо </t>
  </si>
  <si>
    <t xml:space="preserve">Tube (Трубка) 50 мм ("2) 12 штук в упак. Цвет №004 - оранжевый флюо </t>
  </si>
  <si>
    <t xml:space="preserve">Tube (Трубка) 65 мм ("2,6) 10 штук в упак. Цвет №004 -оранжевый флюо </t>
  </si>
  <si>
    <t xml:space="preserve">Tube (Трубка) 80 мм ("3,2) 7 штук в упак. Цвет №004 - оранжевый флюо </t>
  </si>
  <si>
    <t xml:space="preserve">Tube (Трубка) 50 мм ("2) 12 штук в упак. Цвет №006 - красный флюо </t>
  </si>
  <si>
    <t xml:space="preserve">Tube (Трубка) 65 мм ("2,6) 10 штук в упак. Цвет №006 - красный флюо </t>
  </si>
  <si>
    <t xml:space="preserve">Tube (Трубка) 80 мм ("3,2) 7 штук в упак. Цвет №006 - красный флюо </t>
  </si>
  <si>
    <t xml:space="preserve">Tube (Трубка) 50 мм ("2) 12 штук в упак. Цвет №008 - лимонный флюо </t>
  </si>
  <si>
    <t xml:space="preserve">Tube (Трубка) 65 мм ("2,6) 10 штук в упак. Цвет №008 - лимонный флюо </t>
  </si>
  <si>
    <t xml:space="preserve">Tube (Трубка) 80 мм ("3,2) 7 штук в упак. Цвет №008 - лимонный флюо </t>
  </si>
  <si>
    <t xml:space="preserve">Tube (Трубка) 50 мм ("2) 12 штук в упак. Цвет №009 - чёрный с.конц </t>
  </si>
  <si>
    <t xml:space="preserve">Tube (Трубка) 80 мм ("3,2) 7 штук в упак. Цвет №009 - чёрный с.конц </t>
  </si>
  <si>
    <t>Tube (Трубка) 50 мм ("2) 12 штук в упак. Цвет №010 - зелёный оксид</t>
  </si>
  <si>
    <t xml:space="preserve">Tube (Трубка) 50 мм ("2) 12 штук в упак. Цвет №014 - жёлтый NP </t>
  </si>
  <si>
    <t xml:space="preserve">Tube (Трубка) 65 мм ("2,6) 10 штук в упак. Цвет №014 - жёлтый NP </t>
  </si>
  <si>
    <t xml:space="preserve">Tube (Трубка) 50 мм ("2) 12 штук в упак. Цвет №017 - фиолетовый </t>
  </si>
  <si>
    <t xml:space="preserve">Tube (Трубка) 65 мм ("2,6) 10 штук в упак. Цвет №017 - фиолетовый </t>
  </si>
  <si>
    <t xml:space="preserve">Tube (Трубка) 80 мм ("3,2) 7 штук в упак. Цвет №017 - фиолетовый </t>
  </si>
  <si>
    <t xml:space="preserve">Tube (Трубка) 80 мм ("3,2) 7 штук в упак. Цвет №014 - жёлтый NP </t>
  </si>
  <si>
    <t xml:space="preserve">Tube (Трубка) 65 мм ("2,6) 10 штук в упак. Цвет №009 - чёрный с.конц </t>
  </si>
  <si>
    <t>Twin (Двойняшка) 70 мм ("2,8) 8 штук в упак. Цвет №014 - жёлтый NP</t>
  </si>
  <si>
    <t>Twin (Двойняшка) 105 мм ("4,1) 4 штук в упак. Цвет №014 - жёлтый NP</t>
  </si>
  <si>
    <t>Saw (Пила) 100 мм ("3,9) 4 штук в упак. Цвет №020 - золотистый конц</t>
  </si>
  <si>
    <t>Saw (Пила) 90 мм ("3,5) 5 штук в упак. Цвет №020 - золотистый конц</t>
  </si>
  <si>
    <t>Saw (Пила) 75 мм ("3) 7 штук в упак. Цвет №020 - золотистый конц</t>
  </si>
  <si>
    <t xml:space="preserve">Saw (Пила) 36 мм ("1,4) 14 штук в упак. Цвет №020 - золотистый конц </t>
  </si>
  <si>
    <t xml:space="preserve">Saw (Пила) 36 мм ("1,4) 14 штук в упак. Цвет №017 - фиолетовый </t>
  </si>
  <si>
    <t>Saw (Пила) 75 мм ("3) 7 штук в упак. Цвет №017 - фиолетовый</t>
  </si>
  <si>
    <t>Saw (Пила) 90 мм ("3,5) 5 штук в упак. Цвет №017 - фиолетовый</t>
  </si>
  <si>
    <t>Saw (Пила) 100 мм ("3,9) 4 штук в упак. Цвет №017 - фиолетовый</t>
  </si>
  <si>
    <t>Saw (Пила) 90 мм ("3,5) 5 штук в упак. Цвет №015 - зелёный</t>
  </si>
  <si>
    <t>Saw (Пила) 100 мм ("3,9) 4 штук в упак. Цвет №015 - зелёный</t>
  </si>
  <si>
    <t xml:space="preserve">Saw (Пила) 36 мм ("1,4) 14 штук в упак. Цвет №014 -  жёлтый NP </t>
  </si>
  <si>
    <t>Saw (Пила) 75 мм ("3) 7 штук в упак. Цвет №013 - синий R</t>
  </si>
  <si>
    <t>Saw (Пила) 90 мм ("3,5) 5 штук в упак. Цвет №013 - синий R</t>
  </si>
  <si>
    <t>Saw (Пила) 100 мм ("3,9) 4 штук в упак. Цвет №013 - синий R</t>
  </si>
  <si>
    <t>Saw (Пила) 100 мм ("3,9) 4 штук в упак. Цвет №009 - чёрный с.конц</t>
  </si>
  <si>
    <t xml:space="preserve">Saw (Пила) 36 мм ("1,4) 14 штук в упак. Цвет №008 - лимонный флюо </t>
  </si>
  <si>
    <t>Saw (Пила) 90 мм ("3,5) 5 штук в упак. Цвет №008 - лимонный флюо</t>
  </si>
  <si>
    <t>Saw (Пила) 100 мм ("3,9) 4 штук в упак. Цвет №005 - пурпурный флюо</t>
  </si>
  <si>
    <t>Saw (Пила) 75 мм ("3) 7 штук в упак. Цвет №005 - пурпурный флюо</t>
  </si>
  <si>
    <t>Saw (Пила) 90 мм ("3,5) 5 штук в упак. Цвет №005 -пурпурный флюо</t>
  </si>
  <si>
    <t>Saw (Пила) 63 мм ("2,5) 9 штук в упак. Цвет №005 - пурпурный флюо</t>
  </si>
  <si>
    <t>Caterpillar (Гусеница) 75 мм ("3) 6 штук в упак. Цвет №010 -зелёный оксид</t>
  </si>
  <si>
    <t>Caterpillar (Гусеница) 50 мм ("2)  10 штук в упак. Цвет №013 - синий R</t>
  </si>
  <si>
    <t>Caterpillar (Гусеница) 75 мм ("3) 6 штук в упак. Цвет №013 - синий R</t>
  </si>
  <si>
    <t>Caterpillar (Гусеница) 95 мм ("3,7) 5 штук в упак. Цвет №013  синий R</t>
  </si>
  <si>
    <t>Caterpillar (Гусеница) 75 мм ("3) 6 штук в упак. Цвет №014 - жёлтый NP</t>
  </si>
  <si>
    <t>Caterpillar (Гусеница) 95 мм ("3,7) 5 штук в упак. Цвет №014 - жёлтый NP</t>
  </si>
  <si>
    <t>Caterpillar (Гусеница) 50 мм ("2)  10 штук в упак. Цвет №014 - жёлтый NP</t>
  </si>
  <si>
    <t>Caterpillar (Гусеница) 75 мм ("3) 6 штук в упак. Цвет №016 - белый</t>
  </si>
  <si>
    <t>Knee (Колено) 70 мм ("2,8) 5 штук в упак. Цвет №001 - зелёный флюо</t>
  </si>
  <si>
    <t>Knee (Колено) 80 мм ("3,2) 4 штук в упак. Цвет №001 - зелёный флюо</t>
  </si>
  <si>
    <t>Knee (Колено) 80 мм ("3,2) 4 штук в упак. Цвет №003 - фиолетовый флюо</t>
  </si>
  <si>
    <t>Knee (Колено) 70 мм ("2,8) 5 штук в упак. Цвет №005 - пурпурный флюо</t>
  </si>
  <si>
    <t>Knee (Колено) 70 мм ("2,8) 5 штук в упак. Цвет №009 - чёрный с.конц</t>
  </si>
  <si>
    <t>Knee (Колено) 80 мм ("3,2) 4 штук в упак. Цвет №009 - чёрный с.конц</t>
  </si>
  <si>
    <t>Knee (Колено) 70 мм ("2,8) 5 штук в упак. Цвет №013 -  синий R</t>
  </si>
  <si>
    <t>Knee (Колено) 80 мм ("3,2) 4 штук в упак. Цвет №013 - синий R</t>
  </si>
  <si>
    <t>Knee (Колено) 70 мм ("2,8) 5 штук в упак. Цвет №014 -  жёлтый NP</t>
  </si>
  <si>
    <t>Knee (Колено) 80 мм ("3,2) 4 штук в упак. Цвет №014 - жёлтый NP</t>
  </si>
  <si>
    <t>Knee (Колено) 70 мм ("2,8) 5 штук в упак. Цвет №015 - зелёный</t>
  </si>
  <si>
    <t>Knee (Колено) 80 мм ("3,2) 4 штук в упак. Цвет №015 - зелёный</t>
  </si>
  <si>
    <t>Knee (Колено) 70 мм ("2,8) 5 штук в упак. Цвет №017 - фиолетовый</t>
  </si>
  <si>
    <t>Knee (Колено) 80 мм ("3,2) 4 штук в упак. Цвет №017 - фиолетовый</t>
  </si>
  <si>
    <t>Knee (Колено) 70 мм ("2,8) 5 штук в упак. Цвет №020 - золотистый конц</t>
  </si>
  <si>
    <t>Pen (Ручка) 64 мм ("2,5) 8 штук в упак. Цвет №001 -  зелёный флюо</t>
  </si>
  <si>
    <t>Pen (Ручка) 64 мм ("2,5) 8 штук в упак. Цвет №003 -  фиолетовый флюо</t>
  </si>
  <si>
    <t>Pen (Ручка) 75 мм ("3) 8 штук в упак. Цвет №003 - фиолетовый флюо</t>
  </si>
  <si>
    <t>Pen (Ручка) 95 мм ("3,7) 5 штук в упак. Цвет №003 - фиолетовый флюо</t>
  </si>
  <si>
    <t>Pen (Ручка) 64 мм ("2,5) 8 штук в упак. Цвет №004 - оранжевый флюо</t>
  </si>
  <si>
    <t>Pen (Ручка) 75 мм ("3) 8 штук в упак. Цвет №004 - оранжевый флюо</t>
  </si>
  <si>
    <t>Pen (Ручка) 95 мм ("3,7) 5 штук в упак. Цвет №004 - оранжевый флюо</t>
  </si>
  <si>
    <t>Pen (Ручка) 64 мм ("2,5) 8 штук в упак. Цвет №006 - красный флюо</t>
  </si>
  <si>
    <t>Pen (Ручка) 75 мм ("3) 8 штук в упак. Цвет №006 - красный флюо</t>
  </si>
  <si>
    <t>Pen (Ручка) 95 мм ("3,7) 5 штук в упак. Цвет №006 - красный флюо</t>
  </si>
  <si>
    <t>Pen (Ручка) 110 мм ("4,3) 4 штук в упак. Цвет №006 - красный флюо</t>
  </si>
  <si>
    <t>Pen (Ручка) 64 мм ("2,5) 8 штук в упак. Цвет №008 - лимонный флюо</t>
  </si>
  <si>
    <t>Pen (Ручка) 75 мм ("3) 8 штук в упак. Цвет №008 - лимонный флюо</t>
  </si>
  <si>
    <t>Pen (Ручка) 64 мм ("2,5) 8 штук в упак. Цвет №010 - зелёный оксид</t>
  </si>
  <si>
    <t>Pen (Ручка) 95 мм ("3,7) 5 штук в упак. Цвет №010 - зелёный оксид</t>
  </si>
  <si>
    <t>Pen (Ручка) 110 мм ("4,3) 4 штук в упак. Цвет №010 - зелёный оксид</t>
  </si>
  <si>
    <t>Pen (Ручка) 64 мм ("2,5) 8 штук в упак. Цвет №015 - зелёный</t>
  </si>
  <si>
    <t>Pen (Ручка) 110 мм ("4,3) 4 штук в упак. Цвет №015 - зелёный</t>
  </si>
  <si>
    <t>Pen (Ручка) 95 мм ("3,7) 5 штук в упак. Цвет №015 - зелёный</t>
  </si>
  <si>
    <t>Pen (Ручка) 64 мм ("2,5) 8 штук в упак. Цвет №017 - фиолетовый</t>
  </si>
  <si>
    <t>Pen (Ручка) 75 мм ("3) 8 штук в упак. Цвет №017 - фиолетовый</t>
  </si>
  <si>
    <t>Pen (Ручка) 95 мм ("3,7) 5 штук в упак. Цвет №017 - фиолетовый</t>
  </si>
  <si>
    <t>Pen (Ручка) 110 мм ("4,3) 4 штук в упак. Цвет №017 - фиолетовый</t>
  </si>
  <si>
    <t>Leech (Пиявка) 87 мм ("3,4) 6 штук в упак. Цвет №002  - синий флюо</t>
  </si>
  <si>
    <t>Leech (Пиявка) 100 мм ("3,9) 5 штук в упак. Цвет №002  - синий флюо</t>
  </si>
  <si>
    <t>Leech (Пиявка) 75 мм ("3) 8 штук в упак. Цвет №004 - оранжевый флюо</t>
  </si>
  <si>
    <t>Leech (Пиявка) 75 мм ("3) 8 штук в упак. Цвет №005 - пурпурный флюо</t>
  </si>
  <si>
    <t>Leech (Пиявка) 87 мм ("3,4) 6 штук в упак. Цвет №005  - пурпурный флюо</t>
  </si>
  <si>
    <t>Leech (Пиявка) 100 мм ("3,9) 5 штук в упак. Цвет №005  - пурпурный флюо</t>
  </si>
  <si>
    <t>Leech (Пиявка) 75 мм ("3) 8 штук в упак. Цвет №006 - красный флюо</t>
  </si>
  <si>
    <t>Leech (Пиявка) 87 мм ("3,4) 6 штук в упак. Цвет №006  -  расный флюо</t>
  </si>
  <si>
    <t>Leech (Пиявка) 100 мм ("3,9) 5 штук в упак. Цвет №006  - красный флюо</t>
  </si>
  <si>
    <t>Leech (Пиявка) 87 мм ("3,4) 6 штук в упак. Цвет №008  - лимонный флюо</t>
  </si>
  <si>
    <t>Leech (Пиявка) 87 мм ("3,4) 6 штук в упак. Цвет №009  - чёрный с.конц</t>
  </si>
  <si>
    <t>Leech (Пиявка) 75 мм ("3) 8 штук в упак. Цвет №009 - чёрный с.конц</t>
  </si>
  <si>
    <t>Leech (Пиявка) 75 мм ("3) 8 штук в упак. Цвет №014 - жёлтый NP</t>
  </si>
  <si>
    <t>Leech (Пиявка) 87 мм ("3,4) 6 штук в упак. Цвет №014 - жёлтый NP</t>
  </si>
  <si>
    <t>Saw (Пила) 63 мм ("2,5) 9 штук в упак. Цвет №002 - синий флюо</t>
  </si>
  <si>
    <t>Saw (Пила) 90 мм ("3,5) 5 штук в упак. Цвет №002 - синий флюо</t>
  </si>
  <si>
    <t>Saw (Пила) 75 мм ("3) 7 штук в упак. Цвет №002 - синий флюо</t>
  </si>
  <si>
    <t xml:space="preserve">Saw (Пила) 36 мм ("1,4) 14 штук в упак. Цвет №003 - фиолетовый флюо </t>
  </si>
  <si>
    <t>Saw (Пила) 63 мм ("2,5) 9 штук в упак. Цвет №003 - фиолетовый флюо</t>
  </si>
  <si>
    <t>Saw (Пила) 75 мм ("3) 7 штук в упак. Цвет №003 - фиолетовый флюо</t>
  </si>
  <si>
    <t>Saw (Пила) 90 мм ("3,5) 5 штук в упак. Цвет №003 - фиолетовый флюо</t>
  </si>
  <si>
    <t xml:space="preserve">Saw (Пила) 36 мм ("1,4) 14 штук в упак. Цвет №004 - оранжевый флюо </t>
  </si>
  <si>
    <t>Saw (Пила) 75 мм ("3) 7 штук в упак. Цвет №004 - оранжевый флюо</t>
  </si>
  <si>
    <t>Saw (Пила) 63 мм ("2,5) 9 штук в упак. Цвет №004 - оранжевый флюо</t>
  </si>
  <si>
    <t xml:space="preserve">Saw (Пила) 36 мм ("1,4) 14 штук в упак. Цвет №005 - пурпурный флюо </t>
  </si>
  <si>
    <t>Поплавок из полиуретана серия №10</t>
  </si>
  <si>
    <t xml:space="preserve">Tube (Трубка) 50 мм ("2) 12 штук в упак. Цвет №001 - зелёный флюо </t>
  </si>
  <si>
    <t xml:space="preserve">Tube (Трубка) 65 мм ("2,6) 10 штук в упак. Цвет №001 - зелёный флюо </t>
  </si>
  <si>
    <t xml:space="preserve">Tube (Трубка) 80 мм ("3,2) 7 штук в упак. Цвет №001 - зелёный флюо </t>
  </si>
  <si>
    <t xml:space="preserve">Tube (Трубка) 50 мм ("2) 12 штук в упак. Цвет №002 - синий флюо </t>
  </si>
  <si>
    <t>Tube (Трубка) 65 мм ("2,6) 10 штук в упак. Цвет №010 - зелёный оксид</t>
  </si>
  <si>
    <t>Tube (Трубка) 80 мм ("3,2) 7 штук в упак. Цвет №010 - зелёный оксид</t>
  </si>
  <si>
    <t>Tube (Трубка) 80 мм ("3,2) 7 штук в упак. Цвет №013 - синий R</t>
  </si>
  <si>
    <t>Twin (Двойняшка) 70 мм ("2,8) 8 штук в упак. Цвет №013 - синий R</t>
  </si>
  <si>
    <t>Twin (Двойняшка) 105 мм ("4,1) 4 штук в упак. Цвет №013 - синий R</t>
  </si>
  <si>
    <t xml:space="preserve">Saw (Пила) 36 мм ("1,4) 14 штук в упак. Цвет №001 - зелёный флюо </t>
  </si>
  <si>
    <t>Saw (Пила) 63 мм ("2,5) 9 штук в упак. Цвет №001 - зелёный флюо</t>
  </si>
  <si>
    <t>Saw (Пила) 90 мм ("3,5) 5 штук в упак. Цвет №009 - чёрный с.конц</t>
  </si>
  <si>
    <t>Saw (Пила) 63 мм ("2,5) 9 штук в упак. Цвет №014 - жёлтый NP</t>
  </si>
  <si>
    <t>Saw (Пила) 75 мм ("3) 7 штук в упак. Цвет №014 - жёлтый NP</t>
  </si>
  <si>
    <t>Saw (Пила) 90 мм ("3,5) 5 штук в упак. Цвет №014 - жёлтый NP</t>
  </si>
  <si>
    <t>Saw (Пила) 100 мм ("3,9) 4 штук в упак. Цвет №014 - жёлтый NP</t>
  </si>
  <si>
    <t>Saw (Пила) 75 мм ("3) 7 штук в упак. Цвет №015 - зелёный</t>
  </si>
  <si>
    <t xml:space="preserve">Saw (Пила) 36 мм ("1,4) 14 штук в упак. Цвет №016 - белый </t>
  </si>
  <si>
    <t>Saw (Пила) 63 мм ("2,5) 9 штук в упак. Цвет №017 - фиолетовый</t>
  </si>
  <si>
    <t>Pen (Ручка) 75 мм ("3) 8 штук в упак. Цвет №001 - зелёный флюо</t>
  </si>
  <si>
    <t>Pen (Ручка) 64 мм ("2,5) 8 штук в упак. Цвет №002 - синий флюо</t>
  </si>
  <si>
    <t>Pen (Ручка) 75 мм ("3) 8 штук в упак. Цвет №002 - синий флюо</t>
  </si>
  <si>
    <t>Pen (Ручка) 95 мм ("3,7) 5 штук в упак. Цвет №002 - синий флюо</t>
  </si>
  <si>
    <t>Pen (Ручка) 110 мм ("4,3) 4 штук в упак. Цвет №002 - синий флюо</t>
  </si>
  <si>
    <t>Pen (Ручка) 75 мм ("3) 8 штук в упак. Цвет №010 - зелёный оксид</t>
  </si>
  <si>
    <t>Pen (Ручка) 64 мм ("2,5) 8 штук в упак. Цвет №013 - синий R</t>
  </si>
  <si>
    <t>Pen (Ручка) 75 мм ("3) 8 штук в упак. Цвет №013 - синий R</t>
  </si>
  <si>
    <t>Pen (Ручка) 95 мм ("3,7) 5 штук в упак. Цвет №013 - синий R</t>
  </si>
  <si>
    <t>Pen (Ручка) 110 мм ("4,3) 4 штук в упак. Цвет №013 - синий R</t>
  </si>
  <si>
    <t>Pen (Ручка) 64 мм ("2,5) 8 штук в упак. Цвет №014 - жёлтый NP</t>
  </si>
  <si>
    <t>Pen (Ручка) 75 мм ("3) 8 штук в упак. Цвет №014 - жёлтый NP</t>
  </si>
  <si>
    <t>Pen (Ручка) 75 мм ("3) 8 штук в упак. Цвет №015 - зелёный</t>
  </si>
  <si>
    <t>Leech (Пиявка) 75 мм ("3) 8 штук в упак. Цвет №002 - синий флюо</t>
  </si>
  <si>
    <t>Набор поплавков из полиуретана серия № 9</t>
  </si>
  <si>
    <t>Knee (Колено) 80 мм ("3,2) 5 штук в упак. Цвет №005 - пурпурный флюо</t>
  </si>
  <si>
    <t>Эхолот «Практик 5» (впаянный кабель)</t>
  </si>
  <si>
    <t>Подводная видеокамера MURENA Mini, 20 м</t>
  </si>
  <si>
    <t>Бампер для датчика (оранжевый), шт</t>
  </si>
  <si>
    <t>Бампер для датчика (синий), шт</t>
  </si>
  <si>
    <t>Бампер для датчика (зеленый), шт</t>
  </si>
  <si>
    <t>Беспроводной эхолот "Практик 8 Маяк"</t>
  </si>
  <si>
    <t>Сумка "Универсал" 
(для эхолотов Практик)</t>
  </si>
  <si>
    <t>Ротатор Практик 8 PRO
(для эхолотов "Практик 8 PRO Wi-Fi" и DUO)</t>
  </si>
  <si>
    <t>Штатив-тренога Практик с держателем, серебристый, 65см
(для крепления блока эхолота или смартфона)</t>
  </si>
  <si>
    <t>Штатив-тренога Практик с держателем, черный, 106 см
(для крепления блока эхолота или смартфона)</t>
  </si>
  <si>
    <t>Фонарь-лампа "Мультисвет МС-16"</t>
  </si>
  <si>
    <t>Фонарь-лампа "Мультисвет МС-25"</t>
  </si>
  <si>
    <t>Подводная видеокамера MURENA Mini v.2, 20 м</t>
  </si>
  <si>
    <t xml:space="preserve">Прайс-лист 2026 г.   </t>
  </si>
  <si>
    <t>Заказывать кратно 10 упак.</t>
  </si>
  <si>
    <t>Заказывать кратно 1 упак.</t>
  </si>
  <si>
    <t>Подводная видеокамера MURENA Premium 5, 20 м</t>
  </si>
  <si>
    <t>Эхолот Практик 8 МАКС</t>
  </si>
  <si>
    <t>Унибокс 8 МАКС</t>
  </si>
  <si>
    <t>Ротатор Практик 8 МАКС</t>
  </si>
  <si>
    <t>ПРАКТИК-НЦ</t>
  </si>
  <si>
    <t>2,0
2,5
3,0
4,0
5,0</t>
  </si>
  <si>
    <t xml:space="preserve">1,5
 2,0
 2,5
 3,0
 4,0 </t>
  </si>
  <si>
    <t>1,5
2,0
2,5
3,0
4,0</t>
  </si>
  <si>
    <t>1,0
1,5
2,0
2,5
3,0</t>
  </si>
  <si>
    <t>Поплавок из полиуретана серия №11</t>
  </si>
  <si>
    <t>Поплавок из полиуретана серия №12</t>
  </si>
  <si>
    <t>Поплавок из полиуретана серия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</si>
</sst>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74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6"/>
      <color indexed="8"/>
      <name val="Calibri"/>
      <family val="2"/>
      <charset val="204"/>
    </font>
    <font>
      <b/>
      <i/>
      <sz val="15"/>
      <name val="Calibri"/>
      <family val="2"/>
      <charset val="204"/>
    </font>
    <font>
      <b/>
      <sz val="16"/>
      <name val="Arial"/>
      <family val="2"/>
      <charset val="204"/>
    </font>
    <font>
      <sz val="2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2"/>
      <color rgb="FFFF0000"/>
      <name val="Berlin Sans FB"/>
      <family val="2"/>
    </font>
    <font>
      <sz val="12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0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u/>
      <sz val="28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u/>
      <sz val="8"/>
      <color theme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4"/>
      <color rgb="FF92D050"/>
      <name val="Calibri"/>
      <family val="2"/>
      <charset val="204"/>
      <scheme val="minor"/>
    </font>
    <font>
      <b/>
      <sz val="14"/>
      <color rgb="FF00B0F0"/>
      <name val="Calibri"/>
      <family val="2"/>
      <charset val="204"/>
      <scheme val="minor"/>
    </font>
    <font>
      <b/>
      <sz val="14"/>
      <color rgb="FFFFC00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4"/>
      <color rgb="FFFF6600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0"/>
      <color theme="1"/>
      <name val="Arial"/>
      <family val="2"/>
      <charset val="204"/>
    </font>
    <font>
      <b/>
      <u/>
      <sz val="10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i/>
      <sz val="15"/>
      <color theme="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4"/>
      <color theme="4" tint="0.3999755851924192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4"/>
      <color theme="5" tint="0.3999755851924192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4"/>
      <color rgb="FFCD7867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i/>
      <sz val="16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1"/>
      </top>
      <bottom/>
      <diagonal/>
    </border>
    <border>
      <left style="thin">
        <color theme="2"/>
      </left>
      <right style="thin">
        <color theme="2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11" fillId="3" borderId="12" applyNumberFormat="0" applyFont="0" applyAlignment="0" applyProtection="0"/>
    <xf numFmtId="0" fontId="10" fillId="3" borderId="12" applyNumberFormat="0" applyFont="0" applyAlignment="0" applyProtection="0"/>
  </cellStyleXfs>
  <cellXfs count="434"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4" borderId="2" xfId="0" applyNumberFormat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5" borderId="2" xfId="4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Font="1"/>
    <xf numFmtId="164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31" fillId="4" borderId="2" xfId="0" applyNumberFormat="1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64" fontId="36" fillId="0" borderId="11" xfId="0" applyNumberFormat="1" applyFont="1" applyBorder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/>
    <xf numFmtId="164" fontId="27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0" fillId="0" borderId="0" xfId="0" applyAlignment="1"/>
    <xf numFmtId="49" fontId="0" fillId="0" borderId="0" xfId="0" applyNumberFormat="1" applyAlignment="1"/>
    <xf numFmtId="0" fontId="0" fillId="4" borderId="6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6" fillId="0" borderId="0" xfId="1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64" fontId="46" fillId="6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16" fillId="0" borderId="0" xfId="1" applyFont="1" applyAlignment="1">
      <alignment vertical="center"/>
    </xf>
    <xf numFmtId="0" fontId="30" fillId="4" borderId="7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49" fillId="4" borderId="2" xfId="0" applyNumberFormat="1" applyFont="1" applyFill="1" applyBorder="1" applyAlignment="1">
      <alignment horizontal="center" vertical="center" wrapText="1"/>
    </xf>
    <xf numFmtId="164" fontId="51" fillId="0" borderId="0" xfId="0" applyNumberFormat="1" applyFont="1" applyAlignment="1">
      <alignment horizontal="center" vertical="center" wrapText="1"/>
    </xf>
    <xf numFmtId="164" fontId="51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34" fillId="4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5" borderId="7" xfId="4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7" fillId="5" borderId="8" xfId="4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/>
    <xf numFmtId="0" fontId="0" fillId="0" borderId="10" xfId="0" applyFill="1" applyBorder="1"/>
    <xf numFmtId="164" fontId="13" fillId="0" borderId="10" xfId="0" applyNumberFormat="1" applyFont="1" applyFill="1" applyBorder="1" applyAlignment="1">
      <alignment horizontal="center" vertical="center"/>
    </xf>
    <xf numFmtId="0" fontId="17" fillId="0" borderId="10" xfId="4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55" fillId="0" borderId="2" xfId="0" applyNumberFormat="1" applyFont="1" applyBorder="1" applyAlignment="1">
      <alignment horizontal="center" vertical="center"/>
    </xf>
    <xf numFmtId="164" fontId="55" fillId="4" borderId="2" xfId="0" applyNumberFormat="1" applyFont="1" applyFill="1" applyBorder="1" applyAlignment="1">
      <alignment horizontal="center" vertical="center"/>
    </xf>
    <xf numFmtId="164" fontId="55" fillId="0" borderId="0" xfId="0" applyNumberFormat="1" applyFont="1" applyAlignment="1">
      <alignment horizontal="center" vertical="center"/>
    </xf>
    <xf numFmtId="0" fontId="32" fillId="4" borderId="7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 wrapText="1"/>
    </xf>
    <xf numFmtId="164" fontId="55" fillId="0" borderId="7" xfId="0" applyNumberFormat="1" applyFont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164" fontId="55" fillId="0" borderId="8" xfId="0" applyNumberFormat="1" applyFont="1" applyBorder="1" applyAlignment="1">
      <alignment horizontal="center" vertical="center"/>
    </xf>
    <xf numFmtId="164" fontId="52" fillId="0" borderId="5" xfId="0" applyNumberFormat="1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0" fontId="30" fillId="0" borderId="10" xfId="0" applyNumberFormat="1" applyFont="1" applyFill="1" applyBorder="1" applyAlignment="1">
      <alignment horizontal="center" vertical="center" wrapText="1"/>
    </xf>
    <xf numFmtId="164" fontId="53" fillId="0" borderId="10" xfId="0" applyNumberFormat="1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164" fontId="55" fillId="4" borderId="8" xfId="0" applyNumberFormat="1" applyFont="1" applyFill="1" applyBorder="1" applyAlignment="1">
      <alignment horizontal="center" vertical="center"/>
    </xf>
    <xf numFmtId="164" fontId="51" fillId="0" borderId="5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164" fontId="55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3" fillId="0" borderId="2" xfId="0" applyFont="1" applyBorder="1" applyAlignment="1">
      <alignment horizontal="center" vertical="center" wrapText="1"/>
    </xf>
    <xf numFmtId="164" fontId="53" fillId="0" borderId="2" xfId="0" applyNumberFormat="1" applyFont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/>
    <xf numFmtId="164" fontId="0" fillId="0" borderId="2" xfId="0" applyNumberFormat="1" applyFont="1" applyBorder="1" applyAlignment="1">
      <alignment horizontal="center" vertical="center"/>
    </xf>
    <xf numFmtId="164" fontId="0" fillId="0" borderId="5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164" fontId="55" fillId="0" borderId="2" xfId="0" applyNumberFormat="1" applyFont="1" applyFill="1" applyBorder="1" applyAlignment="1">
      <alignment horizontal="center" vertical="center"/>
    </xf>
    <xf numFmtId="164" fontId="55" fillId="0" borderId="0" xfId="0" applyNumberFormat="1" applyFont="1" applyFill="1" applyAlignment="1">
      <alignment horizontal="center" vertical="center"/>
    </xf>
    <xf numFmtId="0" fontId="56" fillId="0" borderId="0" xfId="1" applyFont="1" applyAlignment="1">
      <alignment vertical="center"/>
    </xf>
    <xf numFmtId="164" fontId="55" fillId="4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0" fillId="0" borderId="0" xfId="0" applyFont="1" applyAlignment="1"/>
    <xf numFmtId="49" fontId="57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/>
    </xf>
    <xf numFmtId="49" fontId="58" fillId="0" borderId="0" xfId="1" applyNumberFormat="1" applyFont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0" xfId="1" applyAlignment="1">
      <alignment horizontal="center"/>
    </xf>
    <xf numFmtId="0" fontId="26" fillId="0" borderId="0" xfId="0" applyFont="1" applyAlignment="1"/>
    <xf numFmtId="0" fontId="57" fillId="0" borderId="0" xfId="0" applyFont="1" applyAlignment="1">
      <alignment horizontal="left"/>
    </xf>
    <xf numFmtId="0" fontId="31" fillId="4" borderId="10" xfId="0" applyFont="1" applyFill="1" applyBorder="1" applyAlignment="1">
      <alignment horizontal="center" vertical="center"/>
    </xf>
    <xf numFmtId="164" fontId="53" fillId="4" borderId="1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27" fillId="4" borderId="2" xfId="0" applyNumberFormat="1" applyFont="1" applyFill="1" applyBorder="1" applyAlignment="1">
      <alignment horizontal="center" vertical="center" wrapText="1"/>
    </xf>
    <xf numFmtId="165" fontId="27" fillId="0" borderId="2" xfId="0" applyNumberFormat="1" applyFont="1" applyBorder="1" applyAlignment="1">
      <alignment horizontal="center" vertical="center"/>
    </xf>
    <xf numFmtId="165" fontId="27" fillId="4" borderId="2" xfId="0" applyNumberFormat="1" applyFont="1" applyFill="1" applyBorder="1" applyAlignment="1">
      <alignment horizontal="center" vertical="center" wrapText="1"/>
    </xf>
    <xf numFmtId="0" fontId="27" fillId="4" borderId="8" xfId="0" applyNumberFormat="1" applyFont="1" applyFill="1" applyBorder="1" applyAlignment="1">
      <alignment horizontal="center" vertical="center" wrapText="1"/>
    </xf>
    <xf numFmtId="165" fontId="27" fillId="4" borderId="2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4" fillId="5" borderId="7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0" fillId="4" borderId="17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164" fontId="31" fillId="4" borderId="19" xfId="0" applyNumberFormat="1" applyFont="1" applyFill="1" applyBorder="1" applyAlignment="1">
      <alignment horizontal="center" vertical="center" wrapText="1"/>
    </xf>
    <xf numFmtId="164" fontId="55" fillId="4" borderId="15" xfId="0" applyNumberFormat="1" applyFont="1" applyFill="1" applyBorder="1" applyAlignment="1">
      <alignment horizontal="center" vertical="center"/>
    </xf>
    <xf numFmtId="0" fontId="64" fillId="4" borderId="16" xfId="0" applyFont="1" applyFill="1" applyBorder="1" applyAlignment="1">
      <alignment horizontal="center" vertical="center" wrapText="1"/>
    </xf>
    <xf numFmtId="0" fontId="17" fillId="5" borderId="15" xfId="4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4" borderId="21" xfId="0" applyNumberFormat="1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164" fontId="55" fillId="0" borderId="21" xfId="0" applyNumberFormat="1" applyFont="1" applyBorder="1" applyAlignment="1">
      <alignment horizontal="center" vertical="center"/>
    </xf>
    <xf numFmtId="0" fontId="0" fillId="0" borderId="23" xfId="0" applyBorder="1"/>
    <xf numFmtId="0" fontId="0" fillId="4" borderId="21" xfId="0" applyFill="1" applyBorder="1" applyAlignment="1">
      <alignment horizontal="center" vertical="center"/>
    </xf>
    <xf numFmtId="164" fontId="7" fillId="4" borderId="21" xfId="0" applyNumberFormat="1" applyFont="1" applyFill="1" applyBorder="1" applyAlignment="1">
      <alignment horizontal="center" vertical="center"/>
    </xf>
    <xf numFmtId="0" fontId="17" fillId="4" borderId="21" xfId="4" applyNumberFormat="1" applyFont="1" applyFill="1" applyBorder="1" applyAlignment="1">
      <alignment horizontal="center" vertical="center"/>
    </xf>
    <xf numFmtId="0" fontId="30" fillId="4" borderId="21" xfId="0" applyNumberFormat="1" applyFont="1" applyFill="1" applyBorder="1" applyAlignment="1">
      <alignment vertical="center" wrapText="1"/>
    </xf>
    <xf numFmtId="0" fontId="17" fillId="4" borderId="22" xfId="4" applyNumberFormat="1" applyFont="1" applyFill="1" applyBorder="1" applyAlignment="1">
      <alignment horizontal="center" vertical="center"/>
    </xf>
    <xf numFmtId="0" fontId="30" fillId="4" borderId="22" xfId="0" applyNumberFormat="1" applyFont="1" applyFill="1" applyBorder="1" applyAlignment="1">
      <alignment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164" fontId="55" fillId="0" borderId="10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55" fillId="0" borderId="18" xfId="0" applyNumberFormat="1" applyFont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14" fillId="4" borderId="18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1" fillId="4" borderId="7" xfId="0" applyFont="1" applyFill="1" applyBorder="1" applyAlignment="1">
      <alignment horizontal="center" vertical="center" wrapText="1"/>
    </xf>
    <xf numFmtId="164" fontId="31" fillId="4" borderId="7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64" fontId="31" fillId="0" borderId="7" xfId="0" applyNumberFormat="1" applyFont="1" applyBorder="1" applyAlignment="1">
      <alignment horizontal="center" vertical="center" wrapText="1"/>
    </xf>
    <xf numFmtId="164" fontId="49" fillId="4" borderId="7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164" fontId="39" fillId="4" borderId="2" xfId="0" applyNumberFormat="1" applyFont="1" applyFill="1" applyBorder="1" applyAlignment="1">
      <alignment horizontal="center" vertical="center" wrapText="1"/>
    </xf>
    <xf numFmtId="164" fontId="61" fillId="2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Fill="1" applyBorder="1" applyAlignment="1"/>
    <xf numFmtId="0" fontId="0" fillId="0" borderId="2" xfId="0" applyFill="1" applyBorder="1" applyAlignment="1">
      <alignment horizontal="center" vertical="center"/>
    </xf>
    <xf numFmtId="0" fontId="0" fillId="7" borderId="10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4" borderId="0" xfId="0" applyFill="1"/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4" fontId="6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/>
    <xf numFmtId="164" fontId="13" fillId="0" borderId="0" xfId="0" applyNumberFormat="1" applyFont="1" applyFill="1" applyBorder="1" applyAlignment="1">
      <alignment horizontal="center" vertical="center"/>
    </xf>
    <xf numFmtId="0" fontId="17" fillId="0" borderId="0" xfId="4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7" fillId="8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7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69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 wrapText="1"/>
    </xf>
    <xf numFmtId="0" fontId="69" fillId="9" borderId="2" xfId="0" applyFont="1" applyFill="1" applyBorder="1" applyAlignment="1">
      <alignment horizontal="center" vertical="center" wrapText="1"/>
    </xf>
    <xf numFmtId="164" fontId="70" fillId="9" borderId="2" xfId="0" applyNumberFormat="1" applyFont="1" applyFill="1" applyBorder="1" applyAlignment="1">
      <alignment horizontal="center" vertical="center"/>
    </xf>
    <xf numFmtId="2" fontId="69" fillId="9" borderId="2" xfId="0" applyNumberFormat="1" applyFont="1" applyFill="1" applyBorder="1" applyAlignment="1">
      <alignment horizontal="center" vertical="center" wrapText="1"/>
    </xf>
    <xf numFmtId="0" fontId="69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69" fillId="4" borderId="0" xfId="0" applyFont="1" applyFill="1" applyBorder="1" applyAlignment="1">
      <alignment horizontal="center" vertical="center" wrapText="1"/>
    </xf>
    <xf numFmtId="164" fontId="70" fillId="4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164" fontId="55" fillId="4" borderId="0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4" borderId="10" xfId="0" applyFont="1" applyFill="1" applyBorder="1" applyAlignment="1">
      <alignment horizontal="center" vertical="center" wrapText="1"/>
    </xf>
    <xf numFmtId="0" fontId="17" fillId="5" borderId="10" xfId="4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64" fontId="71" fillId="0" borderId="8" xfId="0" applyNumberFormat="1" applyFont="1" applyFill="1" applyBorder="1" applyAlignment="1">
      <alignment horizontal="center" vertical="center" wrapText="1"/>
    </xf>
    <xf numFmtId="164" fontId="61" fillId="8" borderId="8" xfId="0" applyNumberFormat="1" applyFont="1" applyFill="1" applyBorder="1" applyAlignment="1">
      <alignment horizontal="center" vertical="center" wrapText="1"/>
    </xf>
    <xf numFmtId="164" fontId="61" fillId="8" borderId="2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164" fontId="70" fillId="0" borderId="2" xfId="0" applyNumberFormat="1" applyFont="1" applyFill="1" applyBorder="1" applyAlignment="1">
      <alignment horizontal="center" vertical="center" wrapText="1"/>
    </xf>
    <xf numFmtId="165" fontId="27" fillId="0" borderId="2" xfId="0" applyNumberFormat="1" applyFont="1" applyFill="1" applyBorder="1" applyAlignment="1">
      <alignment horizontal="center" vertical="center" wrapText="1"/>
    </xf>
    <xf numFmtId="164" fontId="39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6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63" fillId="0" borderId="6" xfId="0" applyNumberFormat="1" applyFont="1" applyBorder="1" applyAlignment="1">
      <alignment horizontal="left" vertical="center"/>
    </xf>
    <xf numFmtId="164" fontId="63" fillId="0" borderId="10" xfId="0" applyNumberFormat="1" applyFont="1" applyBorder="1" applyAlignment="1">
      <alignment horizontal="left" vertical="center"/>
    </xf>
    <xf numFmtId="164" fontId="63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41" fillId="4" borderId="2" xfId="0" applyNumberFormat="1" applyFont="1" applyFill="1" applyBorder="1" applyAlignment="1">
      <alignment horizontal="left" vertical="center"/>
    </xf>
    <xf numFmtId="164" fontId="42" fillId="4" borderId="2" xfId="0" applyNumberFormat="1" applyFont="1" applyFill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164" fontId="62" fillId="0" borderId="6" xfId="0" applyNumberFormat="1" applyFont="1" applyBorder="1" applyAlignment="1">
      <alignment horizontal="left" vertical="center"/>
    </xf>
    <xf numFmtId="164" fontId="62" fillId="0" borderId="10" xfId="0" applyNumberFormat="1" applyFont="1" applyBorder="1" applyAlignment="1">
      <alignment horizontal="left" vertical="center"/>
    </xf>
    <xf numFmtId="164" fontId="62" fillId="0" borderId="5" xfId="0" applyNumberFormat="1" applyFont="1" applyBorder="1" applyAlignment="1">
      <alignment horizontal="left" vertical="center"/>
    </xf>
    <xf numFmtId="164" fontId="35" fillId="4" borderId="2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40" fillId="4" borderId="2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4" fontId="65" fillId="0" borderId="6" xfId="0" applyNumberFormat="1" applyFont="1" applyBorder="1" applyAlignment="1">
      <alignment horizontal="left" vertical="center"/>
    </xf>
    <xf numFmtId="164" fontId="65" fillId="0" borderId="10" xfId="0" applyNumberFormat="1" applyFont="1" applyBorder="1" applyAlignment="1">
      <alignment horizontal="left" vertical="center"/>
    </xf>
    <xf numFmtId="164" fontId="65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4" fillId="4" borderId="6" xfId="0" applyNumberFormat="1" applyFont="1" applyFill="1" applyBorder="1" applyAlignment="1">
      <alignment horizontal="left" vertical="center"/>
    </xf>
    <xf numFmtId="164" fontId="44" fillId="4" borderId="10" xfId="0" applyNumberFormat="1" applyFont="1" applyFill="1" applyBorder="1" applyAlignment="1">
      <alignment horizontal="left" vertical="center"/>
    </xf>
    <xf numFmtId="164" fontId="44" fillId="4" borderId="5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64" fontId="21" fillId="2" borderId="2" xfId="0" applyNumberFormat="1" applyFont="1" applyFill="1" applyBorder="1" applyAlignment="1">
      <alignment horizontal="left" vertical="center"/>
    </xf>
    <xf numFmtId="164" fontId="45" fillId="4" borderId="6" xfId="0" applyNumberFormat="1" applyFont="1" applyFill="1" applyBorder="1" applyAlignment="1">
      <alignment horizontal="left" vertical="center"/>
    </xf>
    <xf numFmtId="164" fontId="45" fillId="4" borderId="10" xfId="0" applyNumberFormat="1" applyFont="1" applyFill="1" applyBorder="1" applyAlignment="1">
      <alignment horizontal="left" vertical="center"/>
    </xf>
    <xf numFmtId="164" fontId="45" fillId="4" borderId="5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164" fontId="67" fillId="4" borderId="6" xfId="0" applyNumberFormat="1" applyFont="1" applyFill="1" applyBorder="1" applyAlignment="1">
      <alignment horizontal="left" vertical="center"/>
    </xf>
    <xf numFmtId="164" fontId="67" fillId="4" borderId="10" xfId="0" applyNumberFormat="1" applyFont="1" applyFill="1" applyBorder="1" applyAlignment="1">
      <alignment horizontal="left" vertical="center"/>
    </xf>
    <xf numFmtId="164" fontId="67" fillId="4" borderId="5" xfId="0" applyNumberFormat="1" applyFont="1" applyFill="1" applyBorder="1" applyAlignment="1">
      <alignment horizontal="left" vertical="center"/>
    </xf>
    <xf numFmtId="0" fontId="68" fillId="0" borderId="0" xfId="0" applyFont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0" fillId="4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53" fillId="7" borderId="6" xfId="0" applyFont="1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3" fillId="7" borderId="6" xfId="0" applyFont="1" applyFill="1" applyBorder="1" applyAlignment="1">
      <alignment horizontal="left" vertical="center" wrapText="1"/>
    </xf>
    <xf numFmtId="0" fontId="0" fillId="7" borderId="10" xfId="0" applyFill="1" applyBorder="1" applyAlignment="1">
      <alignment vertical="center" wrapText="1"/>
    </xf>
    <xf numFmtId="0" fontId="66" fillId="0" borderId="1" xfId="0" applyFont="1" applyBorder="1" applyAlignment="1">
      <alignment horizontal="center"/>
    </xf>
    <xf numFmtId="0" fontId="66" fillId="0" borderId="11" xfId="0" applyFont="1" applyBorder="1" applyAlignment="1">
      <alignment horizontal="center"/>
    </xf>
    <xf numFmtId="0" fontId="6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64" fontId="37" fillId="0" borderId="1" xfId="0" applyNumberFormat="1" applyFont="1" applyBorder="1" applyAlignment="1">
      <alignment horizontal="center" vertical="center" wrapText="1"/>
    </xf>
    <xf numFmtId="164" fontId="37" fillId="0" borderId="11" xfId="0" applyNumberFormat="1" applyFont="1" applyBorder="1" applyAlignment="1">
      <alignment horizontal="center" vertical="center" wrapText="1"/>
    </xf>
    <xf numFmtId="0" fontId="30" fillId="4" borderId="9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/>
    <xf numFmtId="0" fontId="0" fillId="0" borderId="27" xfId="0" applyBorder="1" applyAlignment="1"/>
    <xf numFmtId="0" fontId="0" fillId="0" borderId="2" xfId="0" applyBorder="1" applyAlignment="1">
      <alignment horizontal="center" wrapText="1"/>
    </xf>
    <xf numFmtId="0" fontId="0" fillId="0" borderId="7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28" fillId="0" borderId="1" xfId="0" applyNumberFormat="1" applyFont="1" applyBorder="1" applyAlignment="1">
      <alignment horizontal="center" vertical="center" wrapText="1"/>
    </xf>
    <xf numFmtId="0" fontId="30" fillId="4" borderId="7" xfId="0" applyNumberFormat="1" applyFont="1" applyFill="1" applyBorder="1" applyAlignment="1">
      <alignment horizontal="center" vertical="center" wrapText="1"/>
    </xf>
    <xf numFmtId="0" fontId="30" fillId="4" borderId="8" xfId="0" applyNumberFormat="1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/>
    </xf>
    <xf numFmtId="0" fontId="30" fillId="0" borderId="7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30" fillId="0" borderId="7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>
      <alignment horizontal="center" vertical="center" wrapText="1"/>
    </xf>
    <xf numFmtId="0" fontId="72" fillId="0" borderId="7" xfId="0" applyNumberFormat="1" applyFont="1" applyFill="1" applyBorder="1" applyAlignment="1">
      <alignment horizontal="center" vertical="center" wrapText="1"/>
    </xf>
    <xf numFmtId="0" fontId="72" fillId="0" borderId="9" xfId="0" applyNumberFormat="1" applyFont="1" applyFill="1" applyBorder="1" applyAlignment="1">
      <alignment horizontal="center" vertical="center" wrapText="1"/>
    </xf>
    <xf numFmtId="0" fontId="72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37" fillId="0" borderId="1" xfId="0" applyNumberFormat="1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0" fontId="0" fillId="0" borderId="2" xfId="0" applyBorder="1" applyAlignment="1"/>
    <xf numFmtId="0" fontId="33" fillId="4" borderId="10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</cellXfs>
  <cellStyles count="6">
    <cellStyle name="Гиперссылка" xfId="1" builtinId="8"/>
    <cellStyle name="Гиперссылка 2" xfId="2"/>
    <cellStyle name="Обычный" xfId="0" builtinId="0"/>
    <cellStyle name="Обычный 2" xfId="3"/>
    <cellStyle name="Примечание" xfId="4" builtinId="10"/>
    <cellStyle name="Примечание 2" xfId="5"/>
  </cellStyles>
  <dxfs count="0"/>
  <tableStyles count="0" defaultTableStyle="TableStyleMedium2" defaultPivotStyle="PivotStyleLight16"/>
  <colors>
    <mruColors>
      <color rgb="FFF8CBC4"/>
      <color rgb="FFF35439"/>
      <color rgb="FFFF0000"/>
      <color rgb="FFF6BC98"/>
      <color rgb="FFDED0C8"/>
      <color rgb="FFB6C3E0"/>
      <color rgb="FFBFD4DB"/>
      <color rgb="FFA9C6CF"/>
      <color rgb="FF68B0AE"/>
      <color rgb="FFD6D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8.JPG"/><Relationship Id="rId1" Type="http://schemas.openxmlformats.org/officeDocument/2006/relationships/image" Target="../media/image107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6.jpg"/><Relationship Id="rId13" Type="http://schemas.openxmlformats.org/officeDocument/2006/relationships/image" Target="../media/image121.jpg"/><Relationship Id="rId18" Type="http://schemas.openxmlformats.org/officeDocument/2006/relationships/image" Target="../media/image126.jpeg"/><Relationship Id="rId26" Type="http://schemas.openxmlformats.org/officeDocument/2006/relationships/image" Target="../media/image134.jpg"/><Relationship Id="rId3" Type="http://schemas.openxmlformats.org/officeDocument/2006/relationships/image" Target="../media/image111.jpeg"/><Relationship Id="rId21" Type="http://schemas.openxmlformats.org/officeDocument/2006/relationships/image" Target="../media/image129.jpeg"/><Relationship Id="rId34" Type="http://schemas.openxmlformats.org/officeDocument/2006/relationships/image" Target="../media/image142.jpg"/><Relationship Id="rId7" Type="http://schemas.openxmlformats.org/officeDocument/2006/relationships/image" Target="../media/image115.jpg"/><Relationship Id="rId12" Type="http://schemas.openxmlformats.org/officeDocument/2006/relationships/image" Target="../media/image120.jpg"/><Relationship Id="rId17" Type="http://schemas.openxmlformats.org/officeDocument/2006/relationships/image" Target="../media/image125.jpeg"/><Relationship Id="rId25" Type="http://schemas.openxmlformats.org/officeDocument/2006/relationships/image" Target="../media/image133.jpg"/><Relationship Id="rId33" Type="http://schemas.openxmlformats.org/officeDocument/2006/relationships/image" Target="../media/image141.jpg"/><Relationship Id="rId38" Type="http://schemas.openxmlformats.org/officeDocument/2006/relationships/image" Target="../media/image146.jpg"/><Relationship Id="rId2" Type="http://schemas.openxmlformats.org/officeDocument/2006/relationships/image" Target="../media/image110.jpeg"/><Relationship Id="rId16" Type="http://schemas.openxmlformats.org/officeDocument/2006/relationships/image" Target="../media/image124.jpeg"/><Relationship Id="rId20" Type="http://schemas.openxmlformats.org/officeDocument/2006/relationships/image" Target="../media/image128.jpeg"/><Relationship Id="rId29" Type="http://schemas.openxmlformats.org/officeDocument/2006/relationships/image" Target="../media/image137.jpg"/><Relationship Id="rId1" Type="http://schemas.openxmlformats.org/officeDocument/2006/relationships/image" Target="../media/image109.JPG"/><Relationship Id="rId6" Type="http://schemas.openxmlformats.org/officeDocument/2006/relationships/image" Target="../media/image114.jpeg"/><Relationship Id="rId11" Type="http://schemas.openxmlformats.org/officeDocument/2006/relationships/image" Target="../media/image119.jpg"/><Relationship Id="rId24" Type="http://schemas.openxmlformats.org/officeDocument/2006/relationships/image" Target="../media/image132.jpg"/><Relationship Id="rId32" Type="http://schemas.openxmlformats.org/officeDocument/2006/relationships/image" Target="../media/image140.jpg"/><Relationship Id="rId37" Type="http://schemas.openxmlformats.org/officeDocument/2006/relationships/image" Target="../media/image145.jpg"/><Relationship Id="rId5" Type="http://schemas.openxmlformats.org/officeDocument/2006/relationships/image" Target="../media/image113.jpg"/><Relationship Id="rId15" Type="http://schemas.openxmlformats.org/officeDocument/2006/relationships/image" Target="../media/image123.jpeg"/><Relationship Id="rId23" Type="http://schemas.openxmlformats.org/officeDocument/2006/relationships/image" Target="../media/image131.jpg"/><Relationship Id="rId28" Type="http://schemas.openxmlformats.org/officeDocument/2006/relationships/image" Target="../media/image136.png"/><Relationship Id="rId36" Type="http://schemas.openxmlformats.org/officeDocument/2006/relationships/image" Target="../media/image144.jpg"/><Relationship Id="rId10" Type="http://schemas.openxmlformats.org/officeDocument/2006/relationships/image" Target="../media/image118.jpg"/><Relationship Id="rId19" Type="http://schemas.openxmlformats.org/officeDocument/2006/relationships/image" Target="../media/image127.jpeg"/><Relationship Id="rId31" Type="http://schemas.openxmlformats.org/officeDocument/2006/relationships/image" Target="../media/image139.jpg"/><Relationship Id="rId4" Type="http://schemas.openxmlformats.org/officeDocument/2006/relationships/image" Target="../media/image112.jpg"/><Relationship Id="rId9" Type="http://schemas.openxmlformats.org/officeDocument/2006/relationships/image" Target="../media/image117.jpg"/><Relationship Id="rId14" Type="http://schemas.openxmlformats.org/officeDocument/2006/relationships/image" Target="../media/image122.jpg"/><Relationship Id="rId22" Type="http://schemas.openxmlformats.org/officeDocument/2006/relationships/image" Target="../media/image130.jpeg"/><Relationship Id="rId27" Type="http://schemas.openxmlformats.org/officeDocument/2006/relationships/image" Target="../media/image135.png"/><Relationship Id="rId30" Type="http://schemas.openxmlformats.org/officeDocument/2006/relationships/image" Target="../media/image138.jpg"/><Relationship Id="rId35" Type="http://schemas.openxmlformats.org/officeDocument/2006/relationships/image" Target="../media/image14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4.jpg"/><Relationship Id="rId1" Type="http://schemas.openxmlformats.org/officeDocument/2006/relationships/image" Target="../media/image13.jpg"/><Relationship Id="rId6" Type="http://schemas.openxmlformats.org/officeDocument/2006/relationships/image" Target="../media/image18.jpg"/><Relationship Id="rId5" Type="http://schemas.openxmlformats.org/officeDocument/2006/relationships/image" Target="../media/image17.jpg"/><Relationship Id="rId4" Type="http://schemas.openxmlformats.org/officeDocument/2006/relationships/image" Target="../media/image16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jpe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jpeg"/><Relationship Id="rId17" Type="http://schemas.openxmlformats.org/officeDocument/2006/relationships/image" Target="../media/image35.jpeg"/><Relationship Id="rId2" Type="http://schemas.openxmlformats.org/officeDocument/2006/relationships/image" Target="../media/image20.png"/><Relationship Id="rId16" Type="http://schemas.openxmlformats.org/officeDocument/2006/relationships/image" Target="../media/image34.jpeg"/><Relationship Id="rId1" Type="http://schemas.openxmlformats.org/officeDocument/2006/relationships/image" Target="../media/image19.jpeg"/><Relationship Id="rId6" Type="http://schemas.openxmlformats.org/officeDocument/2006/relationships/image" Target="../media/image24.jpg"/><Relationship Id="rId11" Type="http://schemas.openxmlformats.org/officeDocument/2006/relationships/image" Target="../media/image29.jpeg"/><Relationship Id="rId5" Type="http://schemas.openxmlformats.org/officeDocument/2006/relationships/image" Target="../media/image23.png"/><Relationship Id="rId15" Type="http://schemas.openxmlformats.org/officeDocument/2006/relationships/image" Target="../media/image33.jpeg"/><Relationship Id="rId10" Type="http://schemas.openxmlformats.org/officeDocument/2006/relationships/image" Target="../media/image28.jpeg"/><Relationship Id="rId4" Type="http://schemas.openxmlformats.org/officeDocument/2006/relationships/image" Target="../media/image22.png"/><Relationship Id="rId9" Type="http://schemas.openxmlformats.org/officeDocument/2006/relationships/image" Target="../media/image27.jpg"/><Relationship Id="rId14" Type="http://schemas.openxmlformats.org/officeDocument/2006/relationships/image" Target="../media/image3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18" Type="http://schemas.openxmlformats.org/officeDocument/2006/relationships/image" Target="../media/image53.jpeg"/><Relationship Id="rId3" Type="http://schemas.openxmlformats.org/officeDocument/2006/relationships/image" Target="../media/image38.png"/><Relationship Id="rId21" Type="http://schemas.openxmlformats.org/officeDocument/2006/relationships/image" Target="../media/image56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17" Type="http://schemas.openxmlformats.org/officeDocument/2006/relationships/image" Target="../media/image52.jpeg"/><Relationship Id="rId2" Type="http://schemas.openxmlformats.org/officeDocument/2006/relationships/image" Target="../media/image37.jpeg"/><Relationship Id="rId16" Type="http://schemas.openxmlformats.org/officeDocument/2006/relationships/image" Target="../media/image51.png"/><Relationship Id="rId20" Type="http://schemas.openxmlformats.org/officeDocument/2006/relationships/image" Target="../media/image55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10" Type="http://schemas.openxmlformats.org/officeDocument/2006/relationships/image" Target="../media/image45.png"/><Relationship Id="rId19" Type="http://schemas.openxmlformats.org/officeDocument/2006/relationships/image" Target="../media/image54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Relationship Id="rId22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jpg"/><Relationship Id="rId13" Type="http://schemas.openxmlformats.org/officeDocument/2006/relationships/image" Target="../media/image70.jpeg"/><Relationship Id="rId18" Type="http://schemas.openxmlformats.org/officeDocument/2006/relationships/image" Target="../media/image75.jpeg"/><Relationship Id="rId3" Type="http://schemas.openxmlformats.org/officeDocument/2006/relationships/image" Target="../media/image60.jpg"/><Relationship Id="rId7" Type="http://schemas.openxmlformats.org/officeDocument/2006/relationships/image" Target="../media/image64.jpg"/><Relationship Id="rId12" Type="http://schemas.openxmlformats.org/officeDocument/2006/relationships/image" Target="../media/image69.jpg"/><Relationship Id="rId17" Type="http://schemas.openxmlformats.org/officeDocument/2006/relationships/image" Target="../media/image74.jpeg"/><Relationship Id="rId2" Type="http://schemas.openxmlformats.org/officeDocument/2006/relationships/image" Target="../media/image59.jpg"/><Relationship Id="rId16" Type="http://schemas.openxmlformats.org/officeDocument/2006/relationships/image" Target="../media/image73.jpeg"/><Relationship Id="rId20" Type="http://schemas.openxmlformats.org/officeDocument/2006/relationships/image" Target="../media/image77.jpeg"/><Relationship Id="rId1" Type="http://schemas.openxmlformats.org/officeDocument/2006/relationships/image" Target="../media/image58.jpeg"/><Relationship Id="rId6" Type="http://schemas.openxmlformats.org/officeDocument/2006/relationships/image" Target="../media/image63.jpg"/><Relationship Id="rId11" Type="http://schemas.openxmlformats.org/officeDocument/2006/relationships/image" Target="../media/image68.jpg"/><Relationship Id="rId5" Type="http://schemas.openxmlformats.org/officeDocument/2006/relationships/image" Target="../media/image62.jpg"/><Relationship Id="rId15" Type="http://schemas.openxmlformats.org/officeDocument/2006/relationships/image" Target="../media/image72.jpg"/><Relationship Id="rId10" Type="http://schemas.openxmlformats.org/officeDocument/2006/relationships/image" Target="../media/image67.jpg"/><Relationship Id="rId19" Type="http://schemas.openxmlformats.org/officeDocument/2006/relationships/image" Target="../media/image76.jpeg"/><Relationship Id="rId4" Type="http://schemas.openxmlformats.org/officeDocument/2006/relationships/image" Target="../media/image61.jpeg"/><Relationship Id="rId9" Type="http://schemas.openxmlformats.org/officeDocument/2006/relationships/image" Target="../media/image66.jpg"/><Relationship Id="rId14" Type="http://schemas.openxmlformats.org/officeDocument/2006/relationships/image" Target="../media/image7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jpg"/><Relationship Id="rId13" Type="http://schemas.openxmlformats.org/officeDocument/2006/relationships/image" Target="../media/image90.png"/><Relationship Id="rId3" Type="http://schemas.openxmlformats.org/officeDocument/2006/relationships/image" Target="../media/image80.jpeg"/><Relationship Id="rId7" Type="http://schemas.openxmlformats.org/officeDocument/2006/relationships/image" Target="../media/image84.jpg"/><Relationship Id="rId12" Type="http://schemas.openxmlformats.org/officeDocument/2006/relationships/image" Target="../media/image89.jpeg"/><Relationship Id="rId2" Type="http://schemas.openxmlformats.org/officeDocument/2006/relationships/image" Target="../media/image79.jpeg"/><Relationship Id="rId1" Type="http://schemas.openxmlformats.org/officeDocument/2006/relationships/image" Target="../media/image78.jpg"/><Relationship Id="rId6" Type="http://schemas.openxmlformats.org/officeDocument/2006/relationships/image" Target="../media/image83.jpg"/><Relationship Id="rId11" Type="http://schemas.openxmlformats.org/officeDocument/2006/relationships/image" Target="../media/image88.jpe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jpeg"/><Relationship Id="rId9" Type="http://schemas.openxmlformats.org/officeDocument/2006/relationships/image" Target="../media/image86.jpg"/><Relationship Id="rId14" Type="http://schemas.openxmlformats.org/officeDocument/2006/relationships/image" Target="../media/image9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4.jpeg"/><Relationship Id="rId2" Type="http://schemas.openxmlformats.org/officeDocument/2006/relationships/image" Target="../media/image93.jpeg"/><Relationship Id="rId1" Type="http://schemas.openxmlformats.org/officeDocument/2006/relationships/image" Target="../media/image9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2.jpeg"/><Relationship Id="rId3" Type="http://schemas.openxmlformats.org/officeDocument/2006/relationships/image" Target="../media/image97.jpeg"/><Relationship Id="rId7" Type="http://schemas.openxmlformats.org/officeDocument/2006/relationships/image" Target="../media/image101.jpeg"/><Relationship Id="rId12" Type="http://schemas.openxmlformats.org/officeDocument/2006/relationships/image" Target="../media/image106.jpeg"/><Relationship Id="rId2" Type="http://schemas.openxmlformats.org/officeDocument/2006/relationships/image" Target="../media/image96.jpeg"/><Relationship Id="rId1" Type="http://schemas.openxmlformats.org/officeDocument/2006/relationships/image" Target="../media/image95.jpeg"/><Relationship Id="rId6" Type="http://schemas.openxmlformats.org/officeDocument/2006/relationships/image" Target="../media/image100.jpeg"/><Relationship Id="rId11" Type="http://schemas.openxmlformats.org/officeDocument/2006/relationships/image" Target="../media/image105.jpeg"/><Relationship Id="rId5" Type="http://schemas.openxmlformats.org/officeDocument/2006/relationships/image" Target="../media/image99.jpeg"/><Relationship Id="rId10" Type="http://schemas.openxmlformats.org/officeDocument/2006/relationships/image" Target="../media/image104.tiff"/><Relationship Id="rId4" Type="http://schemas.openxmlformats.org/officeDocument/2006/relationships/image" Target="../media/image98.jpeg"/><Relationship Id="rId9" Type="http://schemas.openxmlformats.org/officeDocument/2006/relationships/image" Target="../media/image1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38100</xdr:rowOff>
    </xdr:from>
    <xdr:to>
      <xdr:col>2</xdr:col>
      <xdr:colOff>228600</xdr:colOff>
      <xdr:row>4</xdr:row>
      <xdr:rowOff>373380</xdr:rowOff>
    </xdr:to>
    <xdr:pic>
      <xdr:nvPicPr>
        <xdr:cNvPr id="102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8" t="10141" r="7182"/>
        <a:stretch>
          <a:fillRect/>
        </a:stretch>
      </xdr:blipFill>
      <xdr:spPr bwMode="auto">
        <a:xfrm>
          <a:off x="274320" y="38100"/>
          <a:ext cx="12573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294324</xdr:colOff>
      <xdr:row>8</xdr:row>
      <xdr:rowOff>46971</xdr:rowOff>
    </xdr:from>
    <xdr:to>
      <xdr:col>1</xdr:col>
      <xdr:colOff>1047750</xdr:colOff>
      <xdr:row>8</xdr:row>
      <xdr:rowOff>1021283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9145" y="4591757"/>
          <a:ext cx="753426" cy="974312"/>
        </a:xfrm>
        <a:prstGeom prst="rect">
          <a:avLst/>
        </a:prstGeom>
      </xdr:spPr>
    </xdr:pic>
    <xdr:clientData/>
  </xdr:twoCellAnchor>
  <xdr:twoCellAnchor editAs="oneCell">
    <xdr:from>
      <xdr:col>1</xdr:col>
      <xdr:colOff>320653</xdr:colOff>
      <xdr:row>2</xdr:row>
      <xdr:rowOff>5443</xdr:rowOff>
    </xdr:from>
    <xdr:to>
      <xdr:col>1</xdr:col>
      <xdr:colOff>959696</xdr:colOff>
      <xdr:row>6</xdr:row>
      <xdr:rowOff>257175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03" y="1148443"/>
          <a:ext cx="639043" cy="13947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688710</xdr:colOff>
      <xdr:row>29</xdr:row>
      <xdr:rowOff>0</xdr:rowOff>
    </xdr:from>
    <xdr:to>
      <xdr:col>1</xdr:col>
      <xdr:colOff>688710</xdr:colOff>
      <xdr:row>29</xdr:row>
      <xdr:rowOff>1860567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810" y="11860053"/>
          <a:ext cx="733425" cy="1351660"/>
        </a:xfrm>
        <a:prstGeom prst="rect">
          <a:avLst/>
        </a:prstGeom>
      </xdr:spPr>
    </xdr:pic>
    <xdr:clientData/>
  </xdr:twoCellAnchor>
  <xdr:oneCellAnchor>
    <xdr:from>
      <xdr:col>1</xdr:col>
      <xdr:colOff>688710</xdr:colOff>
      <xdr:row>37</xdr:row>
      <xdr:rowOff>0</xdr:rowOff>
    </xdr:from>
    <xdr:ext cx="0" cy="1856485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353" y="17281071"/>
          <a:ext cx="0" cy="1856485"/>
        </a:xfrm>
        <a:prstGeom prst="rect">
          <a:avLst/>
        </a:prstGeom>
      </xdr:spPr>
    </xdr:pic>
    <xdr:clientData/>
  </xdr:oneCellAnchor>
  <xdr:oneCellAnchor>
    <xdr:from>
      <xdr:col>1</xdr:col>
      <xdr:colOff>688710</xdr:colOff>
      <xdr:row>28</xdr:row>
      <xdr:rowOff>0</xdr:rowOff>
    </xdr:from>
    <xdr:ext cx="0" cy="1860567"/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148" y="32789813"/>
          <a:ext cx="0" cy="1860567"/>
        </a:xfrm>
        <a:prstGeom prst="rect">
          <a:avLst/>
        </a:prstGeom>
      </xdr:spPr>
    </xdr:pic>
    <xdr:clientData/>
  </xdr:oneCellAnchor>
  <xdr:twoCellAnchor editAs="oneCell">
    <xdr:from>
      <xdr:col>1</xdr:col>
      <xdr:colOff>9526</xdr:colOff>
      <xdr:row>4</xdr:row>
      <xdr:rowOff>9524</xdr:rowOff>
    </xdr:from>
    <xdr:to>
      <xdr:col>2</xdr:col>
      <xdr:colOff>1</xdr:colOff>
      <xdr:row>5</xdr:row>
      <xdr:rowOff>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4362449"/>
          <a:ext cx="1790700" cy="2428877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5</xdr:row>
      <xdr:rowOff>9524</xdr:rowOff>
    </xdr:from>
    <xdr:to>
      <xdr:col>2</xdr:col>
      <xdr:colOff>0</xdr:colOff>
      <xdr:row>6</xdr:row>
      <xdr:rowOff>1642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4" y="4257674"/>
          <a:ext cx="1790701" cy="2419351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6</xdr:row>
      <xdr:rowOff>0</xdr:rowOff>
    </xdr:from>
    <xdr:to>
      <xdr:col>2</xdr:col>
      <xdr:colOff>9525</xdr:colOff>
      <xdr:row>7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9220200"/>
          <a:ext cx="1800224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8</xdr:row>
      <xdr:rowOff>11905</xdr:rowOff>
    </xdr:from>
    <xdr:to>
      <xdr:col>1</xdr:col>
      <xdr:colOff>1789724</xdr:colOff>
      <xdr:row>9</xdr:row>
      <xdr:rowOff>1700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5" y="11560968"/>
          <a:ext cx="1777817" cy="2547937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</xdr:colOff>
      <xdr:row>12</xdr:row>
      <xdr:rowOff>14287</xdr:rowOff>
    </xdr:from>
    <xdr:to>
      <xdr:col>2</xdr:col>
      <xdr:colOff>0</xdr:colOff>
      <xdr:row>13</xdr:row>
      <xdr:rowOff>0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" y="21883687"/>
          <a:ext cx="1785938" cy="2738438"/>
        </a:xfrm>
        <a:prstGeom prst="rect">
          <a:avLst/>
        </a:prstGeom>
      </xdr:spPr>
    </xdr:pic>
    <xdr:clientData/>
  </xdr:twoCellAnchor>
  <xdr:twoCellAnchor editAs="oneCell">
    <xdr:from>
      <xdr:col>1</xdr:col>
      <xdr:colOff>12865</xdr:colOff>
      <xdr:row>14</xdr:row>
      <xdr:rowOff>12864</xdr:rowOff>
    </xdr:from>
    <xdr:to>
      <xdr:col>2</xdr:col>
      <xdr:colOff>0</xdr:colOff>
      <xdr:row>15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65" y="24749289"/>
          <a:ext cx="1787360" cy="259698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9525</xdr:rowOff>
    </xdr:from>
    <xdr:to>
      <xdr:col>2</xdr:col>
      <xdr:colOff>0</xdr:colOff>
      <xdr:row>17</xdr:row>
      <xdr:rowOff>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7489150"/>
          <a:ext cx="179070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21</xdr:row>
      <xdr:rowOff>9525</xdr:rowOff>
    </xdr:from>
    <xdr:to>
      <xdr:col>2</xdr:col>
      <xdr:colOff>0</xdr:colOff>
      <xdr:row>22</xdr:row>
      <xdr:rowOff>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" y="37414200"/>
          <a:ext cx="1788319" cy="246697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11908</xdr:colOff>
      <xdr:row>24</xdr:row>
      <xdr:rowOff>11907</xdr:rowOff>
    </xdr:from>
    <xdr:to>
      <xdr:col>2</xdr:col>
      <xdr:colOff>0</xdr:colOff>
      <xdr:row>25</xdr:row>
      <xdr:rowOff>1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6" y="30575251"/>
          <a:ext cx="1785935" cy="2476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</xdr:colOff>
      <xdr:row>28</xdr:row>
      <xdr:rowOff>9525</xdr:rowOff>
    </xdr:from>
    <xdr:to>
      <xdr:col>2</xdr:col>
      <xdr:colOff>0</xdr:colOff>
      <xdr:row>29</xdr:row>
      <xdr:rowOff>875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5" y="49768125"/>
          <a:ext cx="1788320" cy="2382125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39</xdr:row>
      <xdr:rowOff>10949</xdr:rowOff>
    </xdr:from>
    <xdr:to>
      <xdr:col>2</xdr:col>
      <xdr:colOff>3967</xdr:colOff>
      <xdr:row>40</xdr:row>
      <xdr:rowOff>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09" y="65492587"/>
          <a:ext cx="1787579" cy="2364828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</xdr:colOff>
      <xdr:row>40</xdr:row>
      <xdr:rowOff>11906</xdr:rowOff>
    </xdr:from>
    <xdr:to>
      <xdr:col>2</xdr:col>
      <xdr:colOff>2215</xdr:colOff>
      <xdr:row>40</xdr:row>
      <xdr:rowOff>2381250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3" y="50292000"/>
          <a:ext cx="1784185" cy="236934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41</xdr:row>
      <xdr:rowOff>11907</xdr:rowOff>
    </xdr:from>
    <xdr:to>
      <xdr:col>2</xdr:col>
      <xdr:colOff>0</xdr:colOff>
      <xdr:row>41</xdr:row>
      <xdr:rowOff>2381250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4" y="52685157"/>
          <a:ext cx="1785937" cy="2369343"/>
        </a:xfrm>
        <a:prstGeom prst="rect">
          <a:avLst/>
        </a:prstGeom>
      </xdr:spPr>
    </xdr:pic>
    <xdr:clientData/>
  </xdr:twoCellAnchor>
  <xdr:twoCellAnchor editAs="oneCell">
    <xdr:from>
      <xdr:col>0</xdr:col>
      <xdr:colOff>592930</xdr:colOff>
      <xdr:row>20</xdr:row>
      <xdr:rowOff>23812</xdr:rowOff>
    </xdr:from>
    <xdr:to>
      <xdr:col>1</xdr:col>
      <xdr:colOff>1790700</xdr:colOff>
      <xdr:row>21</xdr:row>
      <xdr:rowOff>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30" y="35056762"/>
          <a:ext cx="1807370" cy="2347913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23</xdr:row>
      <xdr:rowOff>11906</xdr:rowOff>
    </xdr:from>
    <xdr:to>
      <xdr:col>2</xdr:col>
      <xdr:colOff>1</xdr:colOff>
      <xdr:row>23</xdr:row>
      <xdr:rowOff>2390776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6" y="42369581"/>
          <a:ext cx="1788320" cy="237887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29</xdr:row>
      <xdr:rowOff>11906</xdr:rowOff>
    </xdr:from>
    <xdr:to>
      <xdr:col>2</xdr:col>
      <xdr:colOff>4081</xdr:colOff>
      <xdr:row>30</xdr:row>
      <xdr:rowOff>9525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52161281"/>
          <a:ext cx="1790699" cy="238839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30</xdr:row>
      <xdr:rowOff>11907</xdr:rowOff>
    </xdr:from>
    <xdr:to>
      <xdr:col>2</xdr:col>
      <xdr:colOff>0</xdr:colOff>
      <xdr:row>30</xdr:row>
      <xdr:rowOff>2488407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40314563"/>
          <a:ext cx="1774031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</xdr:colOff>
      <xdr:row>31</xdr:row>
      <xdr:rowOff>11906</xdr:rowOff>
    </xdr:from>
    <xdr:to>
      <xdr:col>2</xdr:col>
      <xdr:colOff>4081</xdr:colOff>
      <xdr:row>31</xdr:row>
      <xdr:rowOff>2405610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5" y="57057131"/>
          <a:ext cx="1788319" cy="239370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</xdr:colOff>
      <xdr:row>38</xdr:row>
      <xdr:rowOff>11905</xdr:rowOff>
    </xdr:from>
    <xdr:to>
      <xdr:col>2</xdr:col>
      <xdr:colOff>0</xdr:colOff>
      <xdr:row>39</xdr:row>
      <xdr:rowOff>3967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5" y="72601930"/>
          <a:ext cx="1788320" cy="229711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</xdr:colOff>
      <xdr:row>42</xdr:row>
      <xdr:rowOff>11906</xdr:rowOff>
    </xdr:from>
    <xdr:to>
      <xdr:col>1</xdr:col>
      <xdr:colOff>1785938</xdr:colOff>
      <xdr:row>43</xdr:row>
      <xdr:rowOff>1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09" y="72642768"/>
          <a:ext cx="1774032" cy="24076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9524</xdr:rowOff>
    </xdr:from>
    <xdr:to>
      <xdr:col>2</xdr:col>
      <xdr:colOff>1107</xdr:colOff>
      <xdr:row>8</xdr:row>
      <xdr:rowOff>3173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9124949"/>
          <a:ext cx="1791807" cy="2390775"/>
        </a:xfrm>
        <a:prstGeom prst="rect">
          <a:avLst/>
        </a:prstGeom>
      </xdr:spPr>
    </xdr:pic>
    <xdr:clientData/>
  </xdr:twoCellAnchor>
  <xdr:oneCellAnchor>
    <xdr:from>
      <xdr:col>1</xdr:col>
      <xdr:colOff>688710</xdr:colOff>
      <xdr:row>31</xdr:row>
      <xdr:rowOff>0</xdr:rowOff>
    </xdr:from>
    <xdr:ext cx="0" cy="1856485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960" y="62880875"/>
          <a:ext cx="0" cy="1856485"/>
        </a:xfrm>
        <a:prstGeom prst="rect">
          <a:avLst/>
        </a:prstGeom>
      </xdr:spPr>
    </xdr:pic>
    <xdr:clientData/>
  </xdr:oneCellAnchor>
  <xdr:oneCellAnchor>
    <xdr:from>
      <xdr:col>1</xdr:col>
      <xdr:colOff>688710</xdr:colOff>
      <xdr:row>32</xdr:row>
      <xdr:rowOff>0</xdr:rowOff>
    </xdr:from>
    <xdr:ext cx="0" cy="1856485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960" y="62880875"/>
          <a:ext cx="0" cy="1856485"/>
        </a:xfrm>
        <a:prstGeom prst="rect">
          <a:avLst/>
        </a:prstGeom>
      </xdr:spPr>
    </xdr:pic>
    <xdr:clientData/>
  </xdr:oneCellAnchor>
  <xdr:oneCellAnchor>
    <xdr:from>
      <xdr:col>1</xdr:col>
      <xdr:colOff>688710</xdr:colOff>
      <xdr:row>33</xdr:row>
      <xdr:rowOff>0</xdr:rowOff>
    </xdr:from>
    <xdr:ext cx="0" cy="1856485"/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960" y="62880875"/>
          <a:ext cx="0" cy="1856485"/>
        </a:xfrm>
        <a:prstGeom prst="rect">
          <a:avLst/>
        </a:prstGeom>
      </xdr:spPr>
    </xdr:pic>
    <xdr:clientData/>
  </xdr:oneCellAnchor>
  <xdr:oneCellAnchor>
    <xdr:from>
      <xdr:col>1</xdr:col>
      <xdr:colOff>688710</xdr:colOff>
      <xdr:row>35</xdr:row>
      <xdr:rowOff>0</xdr:rowOff>
    </xdr:from>
    <xdr:ext cx="0" cy="1856485"/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960" y="62880875"/>
          <a:ext cx="0" cy="1856485"/>
        </a:xfrm>
        <a:prstGeom prst="rect">
          <a:avLst/>
        </a:prstGeom>
      </xdr:spPr>
    </xdr:pic>
    <xdr:clientData/>
  </xdr:oneCellAnchor>
  <xdr:twoCellAnchor editAs="oneCell">
    <xdr:from>
      <xdr:col>1</xdr:col>
      <xdr:colOff>10948</xdr:colOff>
      <xdr:row>3</xdr:row>
      <xdr:rowOff>10948</xdr:rowOff>
    </xdr:from>
    <xdr:to>
      <xdr:col>1</xdr:col>
      <xdr:colOff>1795517</xdr:colOff>
      <xdr:row>4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51" y="1828362"/>
          <a:ext cx="1784569" cy="2693276"/>
        </a:xfrm>
        <a:prstGeom prst="rect">
          <a:avLst/>
        </a:prstGeom>
      </xdr:spPr>
    </xdr:pic>
    <xdr:clientData/>
  </xdr:twoCellAnchor>
  <xdr:twoCellAnchor editAs="oneCell">
    <xdr:from>
      <xdr:col>1</xdr:col>
      <xdr:colOff>10949</xdr:colOff>
      <xdr:row>10</xdr:row>
      <xdr:rowOff>7885</xdr:rowOff>
    </xdr:from>
    <xdr:to>
      <xdr:col>2</xdr:col>
      <xdr:colOff>4081</xdr:colOff>
      <xdr:row>11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49" y="19191235"/>
          <a:ext cx="1789275" cy="2554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10948</xdr:colOff>
      <xdr:row>17</xdr:row>
      <xdr:rowOff>6106</xdr:rowOff>
    </xdr:from>
    <xdr:to>
      <xdr:col>2</xdr:col>
      <xdr:colOff>1624</xdr:colOff>
      <xdr:row>18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48" y="28200106"/>
          <a:ext cx="1790901" cy="2394194"/>
        </a:xfrm>
        <a:prstGeom prst="rect">
          <a:avLst/>
        </a:prstGeom>
      </xdr:spPr>
    </xdr:pic>
    <xdr:clientData/>
  </xdr:twoCellAnchor>
  <xdr:twoCellAnchor editAs="oneCell">
    <xdr:from>
      <xdr:col>1</xdr:col>
      <xdr:colOff>10948</xdr:colOff>
      <xdr:row>25</xdr:row>
      <xdr:rowOff>0</xdr:rowOff>
    </xdr:from>
    <xdr:to>
      <xdr:col>1</xdr:col>
      <xdr:colOff>1795517</xdr:colOff>
      <xdr:row>28</xdr:row>
      <xdr:rowOff>10948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51" y="41056034"/>
          <a:ext cx="1784569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32845</xdr:colOff>
      <xdr:row>26</xdr:row>
      <xdr:rowOff>437932</xdr:rowOff>
    </xdr:from>
    <xdr:to>
      <xdr:col>1</xdr:col>
      <xdr:colOff>1069477</xdr:colOff>
      <xdr:row>27</xdr:row>
      <xdr:rowOff>540324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948" y="42336984"/>
          <a:ext cx="1036632" cy="945409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26</xdr:row>
      <xdr:rowOff>715287</xdr:rowOff>
    </xdr:from>
    <xdr:to>
      <xdr:col>1</xdr:col>
      <xdr:colOff>1499913</xdr:colOff>
      <xdr:row>28</xdr:row>
      <xdr:rowOff>70742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42614339"/>
          <a:ext cx="1160517" cy="1041489"/>
        </a:xfrm>
        <a:prstGeom prst="rect">
          <a:avLst/>
        </a:prstGeom>
      </xdr:spPr>
    </xdr:pic>
    <xdr:clientData/>
  </xdr:twoCellAnchor>
  <xdr:twoCellAnchor editAs="oneCell">
    <xdr:from>
      <xdr:col>1</xdr:col>
      <xdr:colOff>10947</xdr:colOff>
      <xdr:row>32</xdr:row>
      <xdr:rowOff>16163</xdr:rowOff>
    </xdr:from>
    <xdr:to>
      <xdr:col>2</xdr:col>
      <xdr:colOff>4081</xdr:colOff>
      <xdr:row>33</xdr:row>
      <xdr:rowOff>1326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47" y="59471213"/>
          <a:ext cx="1789277" cy="2366413"/>
        </a:xfrm>
        <a:prstGeom prst="rect">
          <a:avLst/>
        </a:prstGeom>
      </xdr:spPr>
    </xdr:pic>
    <xdr:clientData/>
  </xdr:twoCellAnchor>
  <xdr:twoCellAnchor editAs="oneCell">
    <xdr:from>
      <xdr:col>1</xdr:col>
      <xdr:colOff>10950</xdr:colOff>
      <xdr:row>33</xdr:row>
      <xdr:rowOff>7300</xdr:rowOff>
    </xdr:from>
    <xdr:to>
      <xdr:col>2</xdr:col>
      <xdr:colOff>2</xdr:colOff>
      <xdr:row>34</xdr:row>
      <xdr:rowOff>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53" y="55668334"/>
          <a:ext cx="1784570" cy="2379426"/>
        </a:xfrm>
        <a:prstGeom prst="rect">
          <a:avLst/>
        </a:prstGeom>
      </xdr:spPr>
    </xdr:pic>
    <xdr:clientData/>
  </xdr:twoCellAnchor>
  <xdr:twoCellAnchor editAs="oneCell">
    <xdr:from>
      <xdr:col>1</xdr:col>
      <xdr:colOff>21897</xdr:colOff>
      <xdr:row>35</xdr:row>
      <xdr:rowOff>21896</xdr:rowOff>
    </xdr:from>
    <xdr:to>
      <xdr:col>1</xdr:col>
      <xdr:colOff>1790700</xdr:colOff>
      <xdr:row>36</xdr:row>
      <xdr:rowOff>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497" y="67516046"/>
          <a:ext cx="1768803" cy="2378404"/>
        </a:xfrm>
        <a:prstGeom prst="rect">
          <a:avLst/>
        </a:prstGeom>
      </xdr:spPr>
    </xdr:pic>
    <xdr:clientData/>
  </xdr:twoCellAnchor>
  <xdr:twoCellAnchor editAs="oneCell">
    <xdr:from>
      <xdr:col>1</xdr:col>
      <xdr:colOff>10949</xdr:colOff>
      <xdr:row>36</xdr:row>
      <xdr:rowOff>21897</xdr:rowOff>
    </xdr:from>
    <xdr:to>
      <xdr:col>1</xdr:col>
      <xdr:colOff>1790700</xdr:colOff>
      <xdr:row>36</xdr:row>
      <xdr:rowOff>2393781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49" y="69916347"/>
          <a:ext cx="1779751" cy="2371884"/>
        </a:xfrm>
        <a:prstGeom prst="rect">
          <a:avLst/>
        </a:prstGeom>
      </xdr:spPr>
    </xdr:pic>
    <xdr:clientData/>
  </xdr:twoCellAnchor>
  <xdr:twoCellAnchor editAs="oneCell">
    <xdr:from>
      <xdr:col>1</xdr:col>
      <xdr:colOff>319630</xdr:colOff>
      <xdr:row>44</xdr:row>
      <xdr:rowOff>74507</xdr:rowOff>
    </xdr:from>
    <xdr:to>
      <xdr:col>1</xdr:col>
      <xdr:colOff>1642244</xdr:colOff>
      <xdr:row>44</xdr:row>
      <xdr:rowOff>2062866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99860" y="75611087"/>
          <a:ext cx="1988359" cy="1322614"/>
        </a:xfrm>
        <a:prstGeom prst="rect">
          <a:avLst/>
        </a:prstGeom>
      </xdr:spPr>
    </xdr:pic>
    <xdr:clientData/>
  </xdr:twoCellAnchor>
  <xdr:twoCellAnchor editAs="oneCell">
    <xdr:from>
      <xdr:col>1</xdr:col>
      <xdr:colOff>523282</xdr:colOff>
      <xdr:row>45</xdr:row>
      <xdr:rowOff>40027</xdr:rowOff>
    </xdr:from>
    <xdr:to>
      <xdr:col>1</xdr:col>
      <xdr:colOff>1243686</xdr:colOff>
      <xdr:row>45</xdr:row>
      <xdr:rowOff>2108878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929560">
          <a:off x="462161" y="78030975"/>
          <a:ext cx="2068851" cy="7204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9524</xdr:rowOff>
    </xdr:from>
    <xdr:to>
      <xdr:col>2</xdr:col>
      <xdr:colOff>1107</xdr:colOff>
      <xdr:row>9</xdr:row>
      <xdr:rowOff>9525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4230349"/>
          <a:ext cx="1791807" cy="256222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</xdr:row>
      <xdr:rowOff>625</xdr:rowOff>
    </xdr:from>
    <xdr:to>
      <xdr:col>2</xdr:col>
      <xdr:colOff>9642</xdr:colOff>
      <xdr:row>10</xdr:row>
      <xdr:rowOff>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44" y="16621750"/>
          <a:ext cx="1797961" cy="25592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9845</xdr:rowOff>
    </xdr:from>
    <xdr:to>
      <xdr:col>2</xdr:col>
      <xdr:colOff>11029</xdr:colOff>
      <xdr:row>19</xdr:row>
      <xdr:rowOff>11907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32287689"/>
          <a:ext cx="1808873" cy="2407124"/>
        </a:xfrm>
        <a:prstGeom prst="rect">
          <a:avLst/>
        </a:prstGeom>
      </xdr:spPr>
    </xdr:pic>
    <xdr:clientData/>
  </xdr:twoCellAnchor>
  <xdr:twoCellAnchor editAs="oneCell">
    <xdr:from>
      <xdr:col>1</xdr:col>
      <xdr:colOff>9062</xdr:colOff>
      <xdr:row>21</xdr:row>
      <xdr:rowOff>2476498</xdr:rowOff>
    </xdr:from>
    <xdr:to>
      <xdr:col>2</xdr:col>
      <xdr:colOff>744</xdr:colOff>
      <xdr:row>23</xdr:row>
      <xdr:rowOff>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81" y="39885936"/>
          <a:ext cx="1789526" cy="2476502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34</xdr:row>
      <xdr:rowOff>11905</xdr:rowOff>
    </xdr:from>
    <xdr:to>
      <xdr:col>2</xdr:col>
      <xdr:colOff>3588</xdr:colOff>
      <xdr:row>35</xdr:row>
      <xdr:rowOff>11906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64234218"/>
          <a:ext cx="1789525" cy="2393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331234</xdr:colOff>
      <xdr:row>18</xdr:row>
      <xdr:rowOff>180886</xdr:rowOff>
    </xdr:from>
    <xdr:to>
      <xdr:col>1</xdr:col>
      <xdr:colOff>833735</xdr:colOff>
      <xdr:row>19</xdr:row>
      <xdr:rowOff>507396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215620">
          <a:off x="972871" y="8671343"/>
          <a:ext cx="981354" cy="502501"/>
        </a:xfrm>
        <a:prstGeom prst="rect">
          <a:avLst/>
        </a:prstGeom>
      </xdr:spPr>
    </xdr:pic>
    <xdr:clientData/>
  </xdr:twoCellAnchor>
  <xdr:twoCellAnchor editAs="oneCell">
    <xdr:from>
      <xdr:col>1</xdr:col>
      <xdr:colOff>182650</xdr:colOff>
      <xdr:row>21</xdr:row>
      <xdr:rowOff>233365</xdr:rowOff>
    </xdr:from>
    <xdr:to>
      <xdr:col>1</xdr:col>
      <xdr:colOff>892968</xdr:colOff>
      <xdr:row>22</xdr:row>
      <xdr:rowOff>534145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893745">
          <a:off x="905341" y="10166768"/>
          <a:ext cx="1027062" cy="710318"/>
        </a:xfrm>
        <a:prstGeom prst="rect">
          <a:avLst/>
        </a:prstGeom>
      </xdr:spPr>
    </xdr:pic>
    <xdr:clientData/>
  </xdr:twoCellAnchor>
  <xdr:twoCellAnchor editAs="oneCell">
    <xdr:from>
      <xdr:col>1</xdr:col>
      <xdr:colOff>299746</xdr:colOff>
      <xdr:row>24</xdr:row>
      <xdr:rowOff>47625</xdr:rowOff>
    </xdr:from>
    <xdr:to>
      <xdr:col>1</xdr:col>
      <xdr:colOff>879227</xdr:colOff>
      <xdr:row>24</xdr:row>
      <xdr:rowOff>982254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545965">
          <a:off x="1003235" y="11667105"/>
          <a:ext cx="934629" cy="579481"/>
        </a:xfrm>
        <a:prstGeom prst="rect">
          <a:avLst/>
        </a:prstGeom>
      </xdr:spPr>
    </xdr:pic>
    <xdr:clientData/>
  </xdr:twoCellAnchor>
  <xdr:twoCellAnchor editAs="oneCell">
    <xdr:from>
      <xdr:col>1</xdr:col>
      <xdr:colOff>244210</xdr:colOff>
      <xdr:row>26</xdr:row>
      <xdr:rowOff>155449</xdr:rowOff>
    </xdr:from>
    <xdr:to>
      <xdr:col>1</xdr:col>
      <xdr:colOff>947379</xdr:colOff>
      <xdr:row>27</xdr:row>
      <xdr:rowOff>496154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933484">
          <a:off x="1014802" y="12957983"/>
          <a:ext cx="924111" cy="703169"/>
        </a:xfrm>
        <a:prstGeom prst="rect">
          <a:avLst/>
        </a:prstGeom>
      </xdr:spPr>
    </xdr:pic>
    <xdr:clientData/>
  </xdr:twoCellAnchor>
  <xdr:twoCellAnchor editAs="oneCell">
    <xdr:from>
      <xdr:col>1</xdr:col>
      <xdr:colOff>252415</xdr:colOff>
      <xdr:row>29</xdr:row>
      <xdr:rowOff>250187</xdr:rowOff>
    </xdr:from>
    <xdr:to>
      <xdr:col>1</xdr:col>
      <xdr:colOff>881064</xdr:colOff>
      <xdr:row>31</xdr:row>
      <xdr:rowOff>256128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92395" y="14464458"/>
          <a:ext cx="910816" cy="628649"/>
        </a:xfrm>
        <a:prstGeom prst="rect">
          <a:avLst/>
        </a:prstGeom>
      </xdr:spPr>
    </xdr:pic>
    <xdr:clientData/>
  </xdr:twoCellAnchor>
  <xdr:twoCellAnchor editAs="oneCell">
    <xdr:from>
      <xdr:col>1</xdr:col>
      <xdr:colOff>169074</xdr:colOff>
      <xdr:row>33</xdr:row>
      <xdr:rowOff>59530</xdr:rowOff>
    </xdr:from>
    <xdr:to>
      <xdr:col>1</xdr:col>
      <xdr:colOff>864396</xdr:colOff>
      <xdr:row>34</xdr:row>
      <xdr:rowOff>456279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55345" y="15799135"/>
          <a:ext cx="884905" cy="695322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36</xdr:row>
      <xdr:rowOff>200030</xdr:rowOff>
    </xdr:from>
    <xdr:to>
      <xdr:col>1</xdr:col>
      <xdr:colOff>905046</xdr:colOff>
      <xdr:row>38</xdr:row>
      <xdr:rowOff>257179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17035468"/>
          <a:ext cx="690733" cy="866774"/>
        </a:xfrm>
        <a:prstGeom prst="rect">
          <a:avLst/>
        </a:prstGeom>
      </xdr:spPr>
    </xdr:pic>
    <xdr:clientData/>
  </xdr:twoCellAnchor>
  <xdr:twoCellAnchor editAs="oneCell">
    <xdr:from>
      <xdr:col>1</xdr:col>
      <xdr:colOff>216693</xdr:colOff>
      <xdr:row>40</xdr:row>
      <xdr:rowOff>176220</xdr:rowOff>
    </xdr:from>
    <xdr:to>
      <xdr:col>1</xdr:col>
      <xdr:colOff>892967</xdr:colOff>
      <xdr:row>42</xdr:row>
      <xdr:rowOff>251689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756" y="18583283"/>
          <a:ext cx="676274" cy="932719"/>
        </a:xfrm>
        <a:prstGeom prst="rect">
          <a:avLst/>
        </a:prstGeom>
      </xdr:spPr>
    </xdr:pic>
    <xdr:clientData/>
  </xdr:twoCellAnchor>
  <xdr:oneCellAnchor>
    <xdr:from>
      <xdr:col>1</xdr:col>
      <xdr:colOff>245200</xdr:colOff>
      <xdr:row>44</xdr:row>
      <xdr:rowOff>95251</xdr:rowOff>
    </xdr:from>
    <xdr:ext cx="681469" cy="1045435"/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63547">
          <a:off x="1126263" y="19859626"/>
          <a:ext cx="681469" cy="1045435"/>
        </a:xfrm>
        <a:prstGeom prst="rect">
          <a:avLst/>
        </a:prstGeom>
      </xdr:spPr>
    </xdr:pic>
    <xdr:clientData/>
  </xdr:oneCellAnchor>
  <xdr:twoCellAnchor editAs="oneCell">
    <xdr:from>
      <xdr:col>1</xdr:col>
      <xdr:colOff>155996</xdr:colOff>
      <xdr:row>3</xdr:row>
      <xdr:rowOff>381000</xdr:rowOff>
    </xdr:from>
    <xdr:to>
      <xdr:col>1</xdr:col>
      <xdr:colOff>504825</xdr:colOff>
      <xdr:row>11</xdr:row>
      <xdr:rowOff>85725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32296" y="1619250"/>
          <a:ext cx="348829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566326</xdr:colOff>
      <xdr:row>12</xdr:row>
      <xdr:rowOff>56071</xdr:rowOff>
    </xdr:from>
    <xdr:to>
      <xdr:col>2</xdr:col>
      <xdr:colOff>274349</xdr:colOff>
      <xdr:row>18</xdr:row>
      <xdr:rowOff>20712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72702">
          <a:off x="566326" y="3437446"/>
          <a:ext cx="1727323" cy="2450666"/>
        </a:xfrm>
        <a:prstGeom prst="rect">
          <a:avLst/>
        </a:prstGeom>
      </xdr:spPr>
    </xdr:pic>
    <xdr:clientData/>
  </xdr:twoCellAnchor>
  <xdr:twoCellAnchor editAs="oneCell">
    <xdr:from>
      <xdr:col>1</xdr:col>
      <xdr:colOff>375071</xdr:colOff>
      <xdr:row>3</xdr:row>
      <xdr:rowOff>381000</xdr:rowOff>
    </xdr:from>
    <xdr:to>
      <xdr:col>1</xdr:col>
      <xdr:colOff>723900</xdr:colOff>
      <xdr:row>11</xdr:row>
      <xdr:rowOff>85725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1371" y="1619250"/>
          <a:ext cx="348829" cy="37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594146</xdr:colOff>
      <xdr:row>3</xdr:row>
      <xdr:rowOff>390525</xdr:rowOff>
    </xdr:from>
    <xdr:to>
      <xdr:col>1</xdr:col>
      <xdr:colOff>942975</xdr:colOff>
      <xdr:row>11</xdr:row>
      <xdr:rowOff>95250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470446" y="1628775"/>
          <a:ext cx="348829" cy="3733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3</xdr:row>
      <xdr:rowOff>47625</xdr:rowOff>
    </xdr:from>
    <xdr:to>
      <xdr:col>1</xdr:col>
      <xdr:colOff>1905000</xdr:colOff>
      <xdr:row>3</xdr:row>
      <xdr:rowOff>1715591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1" y="1219200"/>
          <a:ext cx="1485899" cy="166796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4</xdr:row>
      <xdr:rowOff>47625</xdr:rowOff>
    </xdr:from>
    <xdr:to>
      <xdr:col>1</xdr:col>
      <xdr:colOff>2009775</xdr:colOff>
      <xdr:row>4</xdr:row>
      <xdr:rowOff>1725243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6" y="2981325"/>
          <a:ext cx="1828799" cy="1677618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5</xdr:row>
      <xdr:rowOff>52848</xdr:rowOff>
    </xdr:from>
    <xdr:to>
      <xdr:col>1</xdr:col>
      <xdr:colOff>1962150</xdr:colOff>
      <xdr:row>5</xdr:row>
      <xdr:rowOff>1714500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4748673"/>
          <a:ext cx="1609725" cy="166165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7</xdr:row>
      <xdr:rowOff>57150</xdr:rowOff>
    </xdr:from>
    <xdr:to>
      <xdr:col>1</xdr:col>
      <xdr:colOff>1990725</xdr:colOff>
      <xdr:row>7</xdr:row>
      <xdr:rowOff>1567697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6762750"/>
          <a:ext cx="1685925" cy="151054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8</xdr:row>
      <xdr:rowOff>28575</xdr:rowOff>
    </xdr:from>
    <xdr:to>
      <xdr:col>1</xdr:col>
      <xdr:colOff>1990725</xdr:colOff>
      <xdr:row>8</xdr:row>
      <xdr:rowOff>1581151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8343900"/>
          <a:ext cx="1609725" cy="1552576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9</xdr:row>
      <xdr:rowOff>57150</xdr:rowOff>
    </xdr:from>
    <xdr:to>
      <xdr:col>1</xdr:col>
      <xdr:colOff>2105025</xdr:colOff>
      <xdr:row>9</xdr:row>
      <xdr:rowOff>1557908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9982200"/>
          <a:ext cx="1752600" cy="1500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42</xdr:row>
      <xdr:rowOff>0</xdr:rowOff>
    </xdr:from>
    <xdr:to>
      <xdr:col>1</xdr:col>
      <xdr:colOff>611290</xdr:colOff>
      <xdr:row>46</xdr:row>
      <xdr:rowOff>152400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22469475"/>
          <a:ext cx="45889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</xdr:row>
      <xdr:rowOff>62103</xdr:rowOff>
    </xdr:from>
    <xdr:to>
      <xdr:col>1</xdr:col>
      <xdr:colOff>1313249</xdr:colOff>
      <xdr:row>12</xdr:row>
      <xdr:rowOff>1057276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252978"/>
          <a:ext cx="1027499" cy="228104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19</xdr:row>
      <xdr:rowOff>66674</xdr:rowOff>
    </xdr:from>
    <xdr:to>
      <xdr:col>1</xdr:col>
      <xdr:colOff>1381125</xdr:colOff>
      <xdr:row>25</xdr:row>
      <xdr:rowOff>1013419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8277224"/>
          <a:ext cx="1133474" cy="2375495"/>
        </a:xfrm>
        <a:prstGeom prst="rect">
          <a:avLst/>
        </a:prstGeom>
      </xdr:spPr>
    </xdr:pic>
    <xdr:clientData/>
  </xdr:twoCellAnchor>
  <xdr:twoCellAnchor editAs="oneCell">
    <xdr:from>
      <xdr:col>1</xdr:col>
      <xdr:colOff>306843</xdr:colOff>
      <xdr:row>27</xdr:row>
      <xdr:rowOff>57150</xdr:rowOff>
    </xdr:from>
    <xdr:to>
      <xdr:col>1</xdr:col>
      <xdr:colOff>1397904</xdr:colOff>
      <xdr:row>33</xdr:row>
      <xdr:rowOff>990599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18" y="10715625"/>
          <a:ext cx="1091061" cy="2362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332519</xdr:colOff>
      <xdr:row>35</xdr:row>
      <xdr:rowOff>85725</xdr:rowOff>
    </xdr:from>
    <xdr:to>
      <xdr:col>1</xdr:col>
      <xdr:colOff>1297276</xdr:colOff>
      <xdr:row>40</xdr:row>
      <xdr:rowOff>933450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494" y="13439775"/>
          <a:ext cx="964757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323851</xdr:colOff>
      <xdr:row>42</xdr:row>
      <xdr:rowOff>57149</xdr:rowOff>
    </xdr:from>
    <xdr:to>
      <xdr:col>1</xdr:col>
      <xdr:colOff>1285875</xdr:colOff>
      <xdr:row>47</xdr:row>
      <xdr:rowOff>884563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6" y="15944849"/>
          <a:ext cx="962024" cy="2018039"/>
        </a:xfrm>
        <a:prstGeom prst="rect">
          <a:avLst/>
        </a:prstGeom>
      </xdr:spPr>
    </xdr:pic>
    <xdr:clientData/>
  </xdr:twoCellAnchor>
  <xdr:twoCellAnchor editAs="oneCell">
    <xdr:from>
      <xdr:col>1</xdr:col>
      <xdr:colOff>367707</xdr:colOff>
      <xdr:row>3</xdr:row>
      <xdr:rowOff>65259</xdr:rowOff>
    </xdr:from>
    <xdr:to>
      <xdr:col>1</xdr:col>
      <xdr:colOff>1333500</xdr:colOff>
      <xdr:row>5</xdr:row>
      <xdr:rowOff>470326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007" y="1236834"/>
          <a:ext cx="965793" cy="145281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14</xdr:row>
      <xdr:rowOff>102030</xdr:rowOff>
    </xdr:from>
    <xdr:to>
      <xdr:col>1</xdr:col>
      <xdr:colOff>1341028</xdr:colOff>
      <xdr:row>17</xdr:row>
      <xdr:rowOff>295275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2" y="7217205"/>
          <a:ext cx="960026" cy="161247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466726</xdr:colOff>
      <xdr:row>49</xdr:row>
      <xdr:rowOff>19050</xdr:rowOff>
    </xdr:from>
    <xdr:to>
      <xdr:col>1</xdr:col>
      <xdr:colOff>1228726</xdr:colOff>
      <xdr:row>54</xdr:row>
      <xdr:rowOff>988451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1" y="18411825"/>
          <a:ext cx="762000" cy="2255276"/>
        </a:xfrm>
        <a:prstGeom prst="rect">
          <a:avLst/>
        </a:prstGeom>
      </xdr:spPr>
    </xdr:pic>
    <xdr:clientData/>
  </xdr:twoCellAnchor>
  <xdr:twoCellAnchor editAs="oneCell">
    <xdr:from>
      <xdr:col>1</xdr:col>
      <xdr:colOff>272516</xdr:colOff>
      <xdr:row>56</xdr:row>
      <xdr:rowOff>28575</xdr:rowOff>
    </xdr:from>
    <xdr:to>
      <xdr:col>1</xdr:col>
      <xdr:colOff>1496331</xdr:colOff>
      <xdr:row>62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1" y="20926425"/>
          <a:ext cx="1223815" cy="1628776"/>
        </a:xfrm>
        <a:prstGeom prst="rect">
          <a:avLst/>
        </a:prstGeom>
      </xdr:spPr>
    </xdr:pic>
    <xdr:clientData/>
  </xdr:twoCellAnchor>
  <xdr:twoCellAnchor editAs="oneCell">
    <xdr:from>
      <xdr:col>1</xdr:col>
      <xdr:colOff>287691</xdr:colOff>
      <xdr:row>63</xdr:row>
      <xdr:rowOff>9526</xdr:rowOff>
    </xdr:from>
    <xdr:to>
      <xdr:col>1</xdr:col>
      <xdr:colOff>1491042</xdr:colOff>
      <xdr:row>66</xdr:row>
      <xdr:rowOff>495300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66" y="22783801"/>
          <a:ext cx="1203351" cy="2000249"/>
        </a:xfrm>
        <a:prstGeom prst="rect">
          <a:avLst/>
        </a:prstGeom>
      </xdr:spPr>
    </xdr:pic>
    <xdr:clientData/>
  </xdr:twoCellAnchor>
  <xdr:twoCellAnchor editAs="oneCell">
    <xdr:from>
      <xdr:col>1</xdr:col>
      <xdr:colOff>393887</xdr:colOff>
      <xdr:row>68</xdr:row>
      <xdr:rowOff>38100</xdr:rowOff>
    </xdr:from>
    <xdr:to>
      <xdr:col>1</xdr:col>
      <xdr:colOff>1365880</xdr:colOff>
      <xdr:row>68</xdr:row>
      <xdr:rowOff>1669396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55862" y="25050750"/>
          <a:ext cx="971993" cy="163129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70</xdr:row>
      <xdr:rowOff>47626</xdr:rowOff>
    </xdr:from>
    <xdr:to>
      <xdr:col>1</xdr:col>
      <xdr:colOff>1415229</xdr:colOff>
      <xdr:row>73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7" y="26984326"/>
          <a:ext cx="1034227" cy="1609724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390527</xdr:colOff>
      <xdr:row>74</xdr:row>
      <xdr:rowOff>9525</xdr:rowOff>
    </xdr:from>
    <xdr:to>
      <xdr:col>1</xdr:col>
      <xdr:colOff>1337594</xdr:colOff>
      <xdr:row>77</xdr:row>
      <xdr:rowOff>419182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2" y="28822650"/>
          <a:ext cx="947067" cy="1781257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79</xdr:row>
      <xdr:rowOff>53365</xdr:rowOff>
    </xdr:from>
    <xdr:to>
      <xdr:col>1</xdr:col>
      <xdr:colOff>1318198</xdr:colOff>
      <xdr:row>84</xdr:row>
      <xdr:rowOff>257176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30914365"/>
          <a:ext cx="918147" cy="1775436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86</xdr:row>
      <xdr:rowOff>38101</xdr:rowOff>
    </xdr:from>
    <xdr:to>
      <xdr:col>1</xdr:col>
      <xdr:colOff>1298008</xdr:colOff>
      <xdr:row>90</xdr:row>
      <xdr:rowOff>361951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3004126"/>
          <a:ext cx="907483" cy="180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92</xdr:row>
      <xdr:rowOff>38099</xdr:rowOff>
    </xdr:from>
    <xdr:to>
      <xdr:col>1</xdr:col>
      <xdr:colOff>1283481</xdr:colOff>
      <xdr:row>95</xdr:row>
      <xdr:rowOff>365123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5080574"/>
          <a:ext cx="845330" cy="16128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4757601</xdr:colOff>
      <xdr:row>1</xdr:row>
      <xdr:rowOff>429986</xdr:rowOff>
    </xdr:from>
    <xdr:to>
      <xdr:col>1</xdr:col>
      <xdr:colOff>5031921</xdr:colOff>
      <xdr:row>2</xdr:row>
      <xdr:rowOff>334736</xdr:rowOff>
    </xdr:to>
    <xdr:pic>
      <xdr:nvPicPr>
        <xdr:cNvPr id="716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8030" y="865415"/>
          <a:ext cx="2743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72797</xdr:colOff>
      <xdr:row>34</xdr:row>
      <xdr:rowOff>333375</xdr:rowOff>
    </xdr:from>
    <xdr:to>
      <xdr:col>0</xdr:col>
      <xdr:colOff>2290217</xdr:colOff>
      <xdr:row>39</xdr:row>
      <xdr:rowOff>291602</xdr:rowOff>
    </xdr:to>
    <xdr:pic>
      <xdr:nvPicPr>
        <xdr:cNvPr id="7171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7" y="14144625"/>
          <a:ext cx="2217420" cy="2113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4711881</xdr:colOff>
      <xdr:row>5</xdr:row>
      <xdr:rowOff>18505</xdr:rowOff>
    </xdr:from>
    <xdr:to>
      <xdr:col>1</xdr:col>
      <xdr:colOff>5024301</xdr:colOff>
      <xdr:row>5</xdr:row>
      <xdr:rowOff>346165</xdr:rowOff>
    </xdr:to>
    <xdr:pic>
      <xdr:nvPicPr>
        <xdr:cNvPr id="7174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310" y="2154826"/>
          <a:ext cx="31242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4725488</xdr:colOff>
      <xdr:row>8</xdr:row>
      <xdr:rowOff>21228</xdr:rowOff>
    </xdr:from>
    <xdr:to>
      <xdr:col>1</xdr:col>
      <xdr:colOff>5037908</xdr:colOff>
      <xdr:row>8</xdr:row>
      <xdr:rowOff>386988</xdr:rowOff>
    </xdr:to>
    <xdr:pic>
      <xdr:nvPicPr>
        <xdr:cNvPr id="7177" name="Рисунок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917" y="3300549"/>
          <a:ext cx="3124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4748348</xdr:colOff>
      <xdr:row>11</xdr:row>
      <xdr:rowOff>30480</xdr:rowOff>
    </xdr:from>
    <xdr:to>
      <xdr:col>1</xdr:col>
      <xdr:colOff>5037908</xdr:colOff>
      <xdr:row>11</xdr:row>
      <xdr:rowOff>381000</xdr:rowOff>
    </xdr:to>
    <xdr:pic>
      <xdr:nvPicPr>
        <xdr:cNvPr id="7180" name="Рисунок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8777" y="4493623"/>
          <a:ext cx="2895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4725488</xdr:colOff>
      <xdr:row>14</xdr:row>
      <xdr:rowOff>44087</xdr:rowOff>
    </xdr:from>
    <xdr:to>
      <xdr:col>1</xdr:col>
      <xdr:colOff>5045528</xdr:colOff>
      <xdr:row>14</xdr:row>
      <xdr:rowOff>348887</xdr:rowOff>
    </xdr:to>
    <xdr:pic>
      <xdr:nvPicPr>
        <xdr:cNvPr id="7183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917" y="5691051"/>
          <a:ext cx="3200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4743450</xdr:colOff>
      <xdr:row>17</xdr:row>
      <xdr:rowOff>9253</xdr:rowOff>
    </xdr:from>
    <xdr:to>
      <xdr:col>1</xdr:col>
      <xdr:colOff>5078730</xdr:colOff>
      <xdr:row>17</xdr:row>
      <xdr:rowOff>408215</xdr:rowOff>
    </xdr:to>
    <xdr:pic>
      <xdr:nvPicPr>
        <xdr:cNvPr id="7186" name="Рисунок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3879" y="6840039"/>
          <a:ext cx="335280" cy="398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4728821</xdr:colOff>
      <xdr:row>20</xdr:row>
      <xdr:rowOff>10887</xdr:rowOff>
    </xdr:from>
    <xdr:to>
      <xdr:col>1</xdr:col>
      <xdr:colOff>5003141</xdr:colOff>
      <xdr:row>20</xdr:row>
      <xdr:rowOff>376647</xdr:rowOff>
    </xdr:to>
    <xdr:pic>
      <xdr:nvPicPr>
        <xdr:cNvPr id="7189" name="Рисунок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250" y="8025494"/>
          <a:ext cx="2743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4707052</xdr:colOff>
      <xdr:row>23</xdr:row>
      <xdr:rowOff>10954</xdr:rowOff>
    </xdr:from>
    <xdr:to>
      <xdr:col>1</xdr:col>
      <xdr:colOff>5027092</xdr:colOff>
      <xdr:row>23</xdr:row>
      <xdr:rowOff>391954</xdr:rowOff>
    </xdr:to>
    <xdr:pic>
      <xdr:nvPicPr>
        <xdr:cNvPr id="7192" name="Рисунок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481" y="9209383"/>
          <a:ext cx="3200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4726509</xdr:colOff>
      <xdr:row>26</xdr:row>
      <xdr:rowOff>10954</xdr:rowOff>
    </xdr:from>
    <xdr:to>
      <xdr:col>1</xdr:col>
      <xdr:colOff>5016069</xdr:colOff>
      <xdr:row>26</xdr:row>
      <xdr:rowOff>369094</xdr:rowOff>
    </xdr:to>
    <xdr:pic>
      <xdr:nvPicPr>
        <xdr:cNvPr id="7195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6938" y="10393204"/>
          <a:ext cx="289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4685755</xdr:colOff>
      <xdr:row>27</xdr:row>
      <xdr:rowOff>9252</xdr:rowOff>
    </xdr:from>
    <xdr:to>
      <xdr:col>1</xdr:col>
      <xdr:colOff>5021035</xdr:colOff>
      <xdr:row>27</xdr:row>
      <xdr:rowOff>375012</xdr:rowOff>
    </xdr:to>
    <xdr:pic>
      <xdr:nvPicPr>
        <xdr:cNvPr id="7196" name="Рисунок 2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6184" y="10786109"/>
          <a:ext cx="3352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4724943</xdr:colOff>
      <xdr:row>30</xdr:row>
      <xdr:rowOff>7620</xdr:rowOff>
    </xdr:from>
    <xdr:to>
      <xdr:col>1</xdr:col>
      <xdr:colOff>5014503</xdr:colOff>
      <xdr:row>30</xdr:row>
      <xdr:rowOff>381000</xdr:rowOff>
    </xdr:to>
    <xdr:pic>
      <xdr:nvPicPr>
        <xdr:cNvPr id="7199" name="Рисунок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372" y="11968299"/>
          <a:ext cx="2895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4967015</xdr:colOff>
      <xdr:row>34</xdr:row>
      <xdr:rowOff>22860</xdr:rowOff>
    </xdr:from>
    <xdr:to>
      <xdr:col>1</xdr:col>
      <xdr:colOff>5226095</xdr:colOff>
      <xdr:row>34</xdr:row>
      <xdr:rowOff>426720</xdr:rowOff>
    </xdr:to>
    <xdr:pic>
      <xdr:nvPicPr>
        <xdr:cNvPr id="7206" name="Рисунок 3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444" y="15494181"/>
          <a:ext cx="2590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4900067</xdr:colOff>
      <xdr:row>36</xdr:row>
      <xdr:rowOff>33882</xdr:rowOff>
    </xdr:from>
    <xdr:to>
      <xdr:col>1</xdr:col>
      <xdr:colOff>5235347</xdr:colOff>
      <xdr:row>36</xdr:row>
      <xdr:rowOff>430122</xdr:rowOff>
    </xdr:to>
    <xdr:pic>
      <xdr:nvPicPr>
        <xdr:cNvPr id="7207" name="Рисунок 3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496" y="16389668"/>
          <a:ext cx="3352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4882923</xdr:colOff>
      <xdr:row>37</xdr:row>
      <xdr:rowOff>22860</xdr:rowOff>
    </xdr:from>
    <xdr:to>
      <xdr:col>1</xdr:col>
      <xdr:colOff>5172483</xdr:colOff>
      <xdr:row>37</xdr:row>
      <xdr:rowOff>381000</xdr:rowOff>
    </xdr:to>
    <xdr:pic>
      <xdr:nvPicPr>
        <xdr:cNvPr id="7209" name="Рисунок 4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352" y="17249503"/>
          <a:ext cx="289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4901769</xdr:colOff>
      <xdr:row>39</xdr:row>
      <xdr:rowOff>21229</xdr:rowOff>
    </xdr:from>
    <xdr:to>
      <xdr:col>1</xdr:col>
      <xdr:colOff>5237049</xdr:colOff>
      <xdr:row>40</xdr:row>
      <xdr:rowOff>2</xdr:rowOff>
    </xdr:to>
    <xdr:pic>
      <xdr:nvPicPr>
        <xdr:cNvPr id="7212" name="Рисунок 4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198" y="18064300"/>
          <a:ext cx="3352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4860676</xdr:colOff>
      <xdr:row>41</xdr:row>
      <xdr:rowOff>6192</xdr:rowOff>
    </xdr:from>
    <xdr:to>
      <xdr:col>1</xdr:col>
      <xdr:colOff>5157856</xdr:colOff>
      <xdr:row>41</xdr:row>
      <xdr:rowOff>377395</xdr:rowOff>
    </xdr:to>
    <xdr:pic>
      <xdr:nvPicPr>
        <xdr:cNvPr id="7215" name="Рисунок 4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251" y="16627317"/>
          <a:ext cx="297180" cy="371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4859383</xdr:colOff>
      <xdr:row>42</xdr:row>
      <xdr:rowOff>7620</xdr:rowOff>
    </xdr:from>
    <xdr:to>
      <xdr:col>1</xdr:col>
      <xdr:colOff>5225143</xdr:colOff>
      <xdr:row>42</xdr:row>
      <xdr:rowOff>457200</xdr:rowOff>
    </xdr:to>
    <xdr:pic>
      <xdr:nvPicPr>
        <xdr:cNvPr id="7217" name="Рисунок 4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812" y="19248120"/>
          <a:ext cx="3657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4778284</xdr:colOff>
      <xdr:row>45</xdr:row>
      <xdr:rowOff>50074</xdr:rowOff>
    </xdr:from>
    <xdr:to>
      <xdr:col>1</xdr:col>
      <xdr:colOff>5060224</xdr:colOff>
      <xdr:row>45</xdr:row>
      <xdr:rowOff>431074</xdr:rowOff>
    </xdr:to>
    <xdr:pic>
      <xdr:nvPicPr>
        <xdr:cNvPr id="7224" name="Рисунок 5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713" y="18583003"/>
          <a:ext cx="281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4712903</xdr:colOff>
      <xdr:row>47</xdr:row>
      <xdr:rowOff>51707</xdr:rowOff>
    </xdr:from>
    <xdr:to>
      <xdr:col>1</xdr:col>
      <xdr:colOff>5025323</xdr:colOff>
      <xdr:row>47</xdr:row>
      <xdr:rowOff>371747</xdr:rowOff>
    </xdr:to>
    <xdr:pic>
      <xdr:nvPicPr>
        <xdr:cNvPr id="7229" name="Рисунок 6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3332" y="19428278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4776652</xdr:colOff>
      <xdr:row>50</xdr:row>
      <xdr:rowOff>36467</xdr:rowOff>
    </xdr:from>
    <xdr:to>
      <xdr:col>1</xdr:col>
      <xdr:colOff>5089072</xdr:colOff>
      <xdr:row>50</xdr:row>
      <xdr:rowOff>394607</xdr:rowOff>
    </xdr:to>
    <xdr:pic>
      <xdr:nvPicPr>
        <xdr:cNvPr id="7232" name="Рисунок 6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081" y="20882610"/>
          <a:ext cx="3124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4804545</xdr:colOff>
      <xdr:row>54</xdr:row>
      <xdr:rowOff>64633</xdr:rowOff>
    </xdr:from>
    <xdr:to>
      <xdr:col>1</xdr:col>
      <xdr:colOff>5085736</xdr:colOff>
      <xdr:row>54</xdr:row>
      <xdr:rowOff>421821</xdr:rowOff>
    </xdr:to>
    <xdr:pic>
      <xdr:nvPicPr>
        <xdr:cNvPr id="7237" name="Рисунок 6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974" y="22761347"/>
          <a:ext cx="281191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4787538</xdr:colOff>
      <xdr:row>57</xdr:row>
      <xdr:rowOff>19525</xdr:rowOff>
    </xdr:from>
    <xdr:to>
      <xdr:col>1</xdr:col>
      <xdr:colOff>5038045</xdr:colOff>
      <xdr:row>57</xdr:row>
      <xdr:rowOff>410021</xdr:rowOff>
    </xdr:to>
    <xdr:pic>
      <xdr:nvPicPr>
        <xdr:cNvPr id="7242" name="Рисунок 7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967" y="24104168"/>
          <a:ext cx="250507" cy="39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4877888</xdr:colOff>
      <xdr:row>62</xdr:row>
      <xdr:rowOff>36467</xdr:rowOff>
    </xdr:from>
    <xdr:to>
      <xdr:col>1</xdr:col>
      <xdr:colOff>5205548</xdr:colOff>
      <xdr:row>62</xdr:row>
      <xdr:rowOff>432707</xdr:rowOff>
    </xdr:to>
    <xdr:pic>
      <xdr:nvPicPr>
        <xdr:cNvPr id="7247" name="Рисунок 7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17" y="25454610"/>
          <a:ext cx="3276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4854008</xdr:colOff>
      <xdr:row>64</xdr:row>
      <xdr:rowOff>19527</xdr:rowOff>
    </xdr:from>
    <xdr:to>
      <xdr:col>1</xdr:col>
      <xdr:colOff>5166428</xdr:colOff>
      <xdr:row>64</xdr:row>
      <xdr:rowOff>438627</xdr:rowOff>
    </xdr:to>
    <xdr:pic>
      <xdr:nvPicPr>
        <xdr:cNvPr id="7252" name="Рисунок 8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4437" y="26322134"/>
          <a:ext cx="31242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4877888</xdr:colOff>
      <xdr:row>66</xdr:row>
      <xdr:rowOff>21227</xdr:rowOff>
    </xdr:from>
    <xdr:to>
      <xdr:col>1</xdr:col>
      <xdr:colOff>5167448</xdr:colOff>
      <xdr:row>66</xdr:row>
      <xdr:rowOff>394607</xdr:rowOff>
    </xdr:to>
    <xdr:pic>
      <xdr:nvPicPr>
        <xdr:cNvPr id="7255" name="Рисунок 8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17" y="27235513"/>
          <a:ext cx="2895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4823460</xdr:colOff>
      <xdr:row>69</xdr:row>
      <xdr:rowOff>22860</xdr:rowOff>
    </xdr:from>
    <xdr:to>
      <xdr:col>1</xdr:col>
      <xdr:colOff>5151120</xdr:colOff>
      <xdr:row>69</xdr:row>
      <xdr:rowOff>388620</xdr:rowOff>
    </xdr:to>
    <xdr:pic>
      <xdr:nvPicPr>
        <xdr:cNvPr id="7258" name="Рисунок 9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889" y="28420967"/>
          <a:ext cx="3276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4846320</xdr:colOff>
      <xdr:row>74</xdr:row>
      <xdr:rowOff>36467</xdr:rowOff>
    </xdr:from>
    <xdr:to>
      <xdr:col>1</xdr:col>
      <xdr:colOff>5128260</xdr:colOff>
      <xdr:row>74</xdr:row>
      <xdr:rowOff>394607</xdr:rowOff>
    </xdr:to>
    <xdr:pic>
      <xdr:nvPicPr>
        <xdr:cNvPr id="7263" name="Рисунок 9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749" y="31986038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4841422</xdr:colOff>
      <xdr:row>77</xdr:row>
      <xdr:rowOff>9253</xdr:rowOff>
    </xdr:from>
    <xdr:to>
      <xdr:col>1</xdr:col>
      <xdr:colOff>5161462</xdr:colOff>
      <xdr:row>77</xdr:row>
      <xdr:rowOff>367393</xdr:rowOff>
    </xdr:to>
    <xdr:pic>
      <xdr:nvPicPr>
        <xdr:cNvPr id="7266" name="Рисунок 98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31686682"/>
          <a:ext cx="3200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4883603</xdr:colOff>
      <xdr:row>78</xdr:row>
      <xdr:rowOff>45720</xdr:rowOff>
    </xdr:from>
    <xdr:to>
      <xdr:col>1</xdr:col>
      <xdr:colOff>5180783</xdr:colOff>
      <xdr:row>78</xdr:row>
      <xdr:rowOff>421822</xdr:rowOff>
    </xdr:to>
    <xdr:pic>
      <xdr:nvPicPr>
        <xdr:cNvPr id="7271" name="Рисунок 10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032" y="32104149"/>
          <a:ext cx="297180" cy="37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4814207</xdr:colOff>
      <xdr:row>83</xdr:row>
      <xdr:rowOff>16873</xdr:rowOff>
    </xdr:from>
    <xdr:to>
      <xdr:col>1</xdr:col>
      <xdr:colOff>5179967</xdr:colOff>
      <xdr:row>84</xdr:row>
      <xdr:rowOff>3810</xdr:rowOff>
    </xdr:to>
    <xdr:pic>
      <xdr:nvPicPr>
        <xdr:cNvPr id="7276" name="Рисунок 10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4636" y="34157194"/>
          <a:ext cx="3657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4936328</xdr:colOff>
      <xdr:row>88</xdr:row>
      <xdr:rowOff>48441</xdr:rowOff>
    </xdr:from>
    <xdr:to>
      <xdr:col>1</xdr:col>
      <xdr:colOff>5218268</xdr:colOff>
      <xdr:row>88</xdr:row>
      <xdr:rowOff>429441</xdr:rowOff>
    </xdr:to>
    <xdr:pic>
      <xdr:nvPicPr>
        <xdr:cNvPr id="7281" name="Рисунок 1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6757" y="38801584"/>
          <a:ext cx="281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4932927</xdr:colOff>
      <xdr:row>89</xdr:row>
      <xdr:rowOff>77288</xdr:rowOff>
    </xdr:from>
    <xdr:to>
      <xdr:col>1</xdr:col>
      <xdr:colOff>5222487</xdr:colOff>
      <xdr:row>89</xdr:row>
      <xdr:rowOff>435428</xdr:rowOff>
    </xdr:to>
    <xdr:pic>
      <xdr:nvPicPr>
        <xdr:cNvPr id="7288" name="Рисунок 12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356" y="39320288"/>
          <a:ext cx="289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4904147</xdr:colOff>
      <xdr:row>90</xdr:row>
      <xdr:rowOff>63613</xdr:rowOff>
    </xdr:from>
    <xdr:to>
      <xdr:col>1</xdr:col>
      <xdr:colOff>5231807</xdr:colOff>
      <xdr:row>90</xdr:row>
      <xdr:rowOff>368413</xdr:rowOff>
    </xdr:to>
    <xdr:pic>
      <xdr:nvPicPr>
        <xdr:cNvPr id="7290" name="Рисунок 12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576" y="37864256"/>
          <a:ext cx="3276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4893125</xdr:colOff>
      <xdr:row>92</xdr:row>
      <xdr:rowOff>58647</xdr:rowOff>
    </xdr:from>
    <xdr:to>
      <xdr:col>1</xdr:col>
      <xdr:colOff>5213165</xdr:colOff>
      <xdr:row>92</xdr:row>
      <xdr:rowOff>439647</xdr:rowOff>
    </xdr:to>
    <xdr:pic>
      <xdr:nvPicPr>
        <xdr:cNvPr id="7296" name="Рисунок 12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554" y="38730147"/>
          <a:ext cx="3200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4882783</xdr:colOff>
      <xdr:row>95</xdr:row>
      <xdr:rowOff>36467</xdr:rowOff>
    </xdr:from>
    <xdr:to>
      <xdr:col>1</xdr:col>
      <xdr:colOff>5172343</xdr:colOff>
      <xdr:row>95</xdr:row>
      <xdr:rowOff>394607</xdr:rowOff>
    </xdr:to>
    <xdr:pic>
      <xdr:nvPicPr>
        <xdr:cNvPr id="7299" name="Рисунок 1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212" y="40014253"/>
          <a:ext cx="289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4864209</xdr:colOff>
      <xdr:row>98</xdr:row>
      <xdr:rowOff>7620</xdr:rowOff>
    </xdr:from>
    <xdr:to>
      <xdr:col>1</xdr:col>
      <xdr:colOff>5191869</xdr:colOff>
      <xdr:row>98</xdr:row>
      <xdr:rowOff>381000</xdr:rowOff>
    </xdr:to>
    <xdr:pic>
      <xdr:nvPicPr>
        <xdr:cNvPr id="7302" name="Рисунок 13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638" y="41291691"/>
          <a:ext cx="3276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4833390</xdr:colOff>
      <xdr:row>102</xdr:row>
      <xdr:rowOff>30480</xdr:rowOff>
    </xdr:from>
    <xdr:to>
      <xdr:col>1</xdr:col>
      <xdr:colOff>5130570</xdr:colOff>
      <xdr:row>102</xdr:row>
      <xdr:rowOff>403860</xdr:rowOff>
    </xdr:to>
    <xdr:pic>
      <xdr:nvPicPr>
        <xdr:cNvPr id="7308" name="Рисунок 14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819" y="43056266"/>
          <a:ext cx="2971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4952999</xdr:colOff>
      <xdr:row>104</xdr:row>
      <xdr:rowOff>19526</xdr:rowOff>
    </xdr:from>
    <xdr:to>
      <xdr:col>1</xdr:col>
      <xdr:colOff>5273442</xdr:colOff>
      <xdr:row>104</xdr:row>
      <xdr:rowOff>421784</xdr:rowOff>
    </xdr:to>
    <xdr:pic>
      <xdr:nvPicPr>
        <xdr:cNvPr id="7311" name="Рисунок 14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3428" y="43916169"/>
          <a:ext cx="320443" cy="40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4887818</xdr:colOff>
      <xdr:row>107</xdr:row>
      <xdr:rowOff>34834</xdr:rowOff>
    </xdr:from>
    <xdr:to>
      <xdr:col>1</xdr:col>
      <xdr:colOff>5169758</xdr:colOff>
      <xdr:row>107</xdr:row>
      <xdr:rowOff>415834</xdr:rowOff>
    </xdr:to>
    <xdr:pic>
      <xdr:nvPicPr>
        <xdr:cNvPr id="7314" name="Рисунок 1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8247" y="45128905"/>
          <a:ext cx="2819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4847065</xdr:colOff>
      <xdr:row>109</xdr:row>
      <xdr:rowOff>39121</xdr:rowOff>
    </xdr:from>
    <xdr:to>
      <xdr:col>1</xdr:col>
      <xdr:colOff>5159485</xdr:colOff>
      <xdr:row>109</xdr:row>
      <xdr:rowOff>397261</xdr:rowOff>
    </xdr:to>
    <xdr:pic>
      <xdr:nvPicPr>
        <xdr:cNvPr id="7316" name="Рисунок 14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494" y="46058478"/>
          <a:ext cx="3124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4938845</xdr:colOff>
      <xdr:row>110</xdr:row>
      <xdr:rowOff>44631</xdr:rowOff>
    </xdr:from>
    <xdr:to>
      <xdr:col>1</xdr:col>
      <xdr:colOff>5205545</xdr:colOff>
      <xdr:row>110</xdr:row>
      <xdr:rowOff>443048</xdr:rowOff>
    </xdr:to>
    <xdr:pic>
      <xdr:nvPicPr>
        <xdr:cNvPr id="7320" name="Рисунок 15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570" y="48479256"/>
          <a:ext cx="266700" cy="398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4844549</xdr:colOff>
      <xdr:row>112</xdr:row>
      <xdr:rowOff>50074</xdr:rowOff>
    </xdr:from>
    <xdr:to>
      <xdr:col>1</xdr:col>
      <xdr:colOff>5156969</xdr:colOff>
      <xdr:row>113</xdr:row>
      <xdr:rowOff>4354</xdr:rowOff>
    </xdr:to>
    <xdr:pic>
      <xdr:nvPicPr>
        <xdr:cNvPr id="7324" name="Рисунок 15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4978" y="46994717"/>
          <a:ext cx="3124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4865776</xdr:colOff>
      <xdr:row>114</xdr:row>
      <xdr:rowOff>57694</xdr:rowOff>
    </xdr:from>
    <xdr:to>
      <xdr:col>1</xdr:col>
      <xdr:colOff>5155336</xdr:colOff>
      <xdr:row>114</xdr:row>
      <xdr:rowOff>415834</xdr:rowOff>
    </xdr:to>
    <xdr:pic>
      <xdr:nvPicPr>
        <xdr:cNvPr id="7326" name="Рисунок 15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6205" y="47927623"/>
          <a:ext cx="2895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4829240</xdr:colOff>
      <xdr:row>116</xdr:row>
      <xdr:rowOff>36467</xdr:rowOff>
    </xdr:from>
    <xdr:to>
      <xdr:col>1</xdr:col>
      <xdr:colOff>5156900</xdr:colOff>
      <xdr:row>116</xdr:row>
      <xdr:rowOff>402227</xdr:rowOff>
    </xdr:to>
    <xdr:pic>
      <xdr:nvPicPr>
        <xdr:cNvPr id="7328" name="Рисунок 16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669" y="48831681"/>
          <a:ext cx="3276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4840195</xdr:colOff>
      <xdr:row>118</xdr:row>
      <xdr:rowOff>50074</xdr:rowOff>
    </xdr:from>
    <xdr:to>
      <xdr:col>1</xdr:col>
      <xdr:colOff>5122135</xdr:colOff>
      <xdr:row>118</xdr:row>
      <xdr:rowOff>408214</xdr:rowOff>
    </xdr:to>
    <xdr:pic>
      <xdr:nvPicPr>
        <xdr:cNvPr id="7330" name="Рисунок 16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624" y="49770574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4803727</xdr:colOff>
      <xdr:row>120</xdr:row>
      <xdr:rowOff>40277</xdr:rowOff>
    </xdr:from>
    <xdr:to>
      <xdr:col>1</xdr:col>
      <xdr:colOff>5093287</xdr:colOff>
      <xdr:row>120</xdr:row>
      <xdr:rowOff>413657</xdr:rowOff>
    </xdr:to>
    <xdr:pic>
      <xdr:nvPicPr>
        <xdr:cNvPr id="7334" name="Рисунок 16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156" y="50686063"/>
          <a:ext cx="2895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4815021</xdr:colOff>
      <xdr:row>122</xdr:row>
      <xdr:rowOff>10886</xdr:rowOff>
    </xdr:from>
    <xdr:to>
      <xdr:col>1</xdr:col>
      <xdr:colOff>5173161</xdr:colOff>
      <xdr:row>122</xdr:row>
      <xdr:rowOff>445226</xdr:rowOff>
    </xdr:to>
    <xdr:pic>
      <xdr:nvPicPr>
        <xdr:cNvPr id="7336" name="Рисунок 16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450" y="51581957"/>
          <a:ext cx="35814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4820739</xdr:colOff>
      <xdr:row>124</xdr:row>
      <xdr:rowOff>21228</xdr:rowOff>
    </xdr:from>
    <xdr:to>
      <xdr:col>1</xdr:col>
      <xdr:colOff>5095059</xdr:colOff>
      <xdr:row>124</xdr:row>
      <xdr:rowOff>402228</xdr:rowOff>
    </xdr:to>
    <xdr:pic>
      <xdr:nvPicPr>
        <xdr:cNvPr id="7338" name="Рисунок 17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168" y="52844157"/>
          <a:ext cx="2743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4712970</xdr:colOff>
      <xdr:row>126</xdr:row>
      <xdr:rowOff>24493</xdr:rowOff>
    </xdr:from>
    <xdr:to>
      <xdr:col>1</xdr:col>
      <xdr:colOff>5033010</xdr:colOff>
      <xdr:row>126</xdr:row>
      <xdr:rowOff>344533</xdr:rowOff>
    </xdr:to>
    <xdr:pic>
      <xdr:nvPicPr>
        <xdr:cNvPr id="7342" name="Рисунок 17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3399" y="53704672"/>
          <a:ext cx="320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4778284</xdr:colOff>
      <xdr:row>130</xdr:row>
      <xdr:rowOff>44087</xdr:rowOff>
    </xdr:from>
    <xdr:to>
      <xdr:col>1</xdr:col>
      <xdr:colOff>5090704</xdr:colOff>
      <xdr:row>130</xdr:row>
      <xdr:rowOff>402227</xdr:rowOff>
    </xdr:to>
    <xdr:pic>
      <xdr:nvPicPr>
        <xdr:cNvPr id="7346" name="Рисунок 17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713" y="55248266"/>
          <a:ext cx="3124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4822372</xdr:colOff>
      <xdr:row>133</xdr:row>
      <xdr:rowOff>38100</xdr:rowOff>
    </xdr:from>
    <xdr:to>
      <xdr:col>1</xdr:col>
      <xdr:colOff>5111932</xdr:colOff>
      <xdr:row>133</xdr:row>
      <xdr:rowOff>381000</xdr:rowOff>
    </xdr:to>
    <xdr:pic>
      <xdr:nvPicPr>
        <xdr:cNvPr id="7350" name="Рисунок 18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56902350"/>
          <a:ext cx="2895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4820739</xdr:colOff>
      <xdr:row>136</xdr:row>
      <xdr:rowOff>60960</xdr:rowOff>
    </xdr:from>
    <xdr:to>
      <xdr:col>1</xdr:col>
      <xdr:colOff>5140779</xdr:colOff>
      <xdr:row>136</xdr:row>
      <xdr:rowOff>381000</xdr:rowOff>
    </xdr:to>
    <xdr:pic>
      <xdr:nvPicPr>
        <xdr:cNvPr id="7354" name="Рисунок 18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168" y="58394781"/>
          <a:ext cx="32004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4820738</xdr:colOff>
      <xdr:row>140</xdr:row>
      <xdr:rowOff>7620</xdr:rowOff>
    </xdr:from>
    <xdr:to>
      <xdr:col>1</xdr:col>
      <xdr:colOff>5150303</xdr:colOff>
      <xdr:row>141</xdr:row>
      <xdr:rowOff>3266</xdr:rowOff>
    </xdr:to>
    <xdr:pic>
      <xdr:nvPicPr>
        <xdr:cNvPr id="7358" name="Рисунок 19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167" y="59430013"/>
          <a:ext cx="329565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4797878</xdr:colOff>
      <xdr:row>142</xdr:row>
      <xdr:rowOff>19050</xdr:rowOff>
    </xdr:from>
    <xdr:to>
      <xdr:col>1</xdr:col>
      <xdr:colOff>5117918</xdr:colOff>
      <xdr:row>142</xdr:row>
      <xdr:rowOff>401411</xdr:rowOff>
    </xdr:to>
    <xdr:pic>
      <xdr:nvPicPr>
        <xdr:cNvPr id="7362" name="Рисунок 19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603" y="62122050"/>
          <a:ext cx="320040" cy="382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4793524</xdr:colOff>
      <xdr:row>146</xdr:row>
      <xdr:rowOff>22860</xdr:rowOff>
    </xdr:from>
    <xdr:to>
      <xdr:col>1</xdr:col>
      <xdr:colOff>5075464</xdr:colOff>
      <xdr:row>146</xdr:row>
      <xdr:rowOff>381000</xdr:rowOff>
    </xdr:to>
    <xdr:pic>
      <xdr:nvPicPr>
        <xdr:cNvPr id="7366" name="Рисунок 19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3953" y="61989789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4757057</xdr:colOff>
      <xdr:row>150</xdr:row>
      <xdr:rowOff>9252</xdr:rowOff>
    </xdr:from>
    <xdr:to>
      <xdr:col>1</xdr:col>
      <xdr:colOff>5084717</xdr:colOff>
      <xdr:row>150</xdr:row>
      <xdr:rowOff>375012</xdr:rowOff>
    </xdr:to>
    <xdr:pic>
      <xdr:nvPicPr>
        <xdr:cNvPr id="7370" name="Рисунок 20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7486" y="63581823"/>
          <a:ext cx="3276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4835978</xdr:colOff>
      <xdr:row>152</xdr:row>
      <xdr:rowOff>50074</xdr:rowOff>
    </xdr:from>
    <xdr:to>
      <xdr:col>1</xdr:col>
      <xdr:colOff>5117918</xdr:colOff>
      <xdr:row>153</xdr:row>
      <xdr:rowOff>0</xdr:rowOff>
    </xdr:to>
    <xdr:pic>
      <xdr:nvPicPr>
        <xdr:cNvPr id="7374" name="Рисунок 20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407" y="64452681"/>
          <a:ext cx="28194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4814752</xdr:colOff>
      <xdr:row>156</xdr:row>
      <xdr:rowOff>22860</xdr:rowOff>
    </xdr:from>
    <xdr:to>
      <xdr:col>1</xdr:col>
      <xdr:colOff>5111932</xdr:colOff>
      <xdr:row>156</xdr:row>
      <xdr:rowOff>388620</xdr:rowOff>
    </xdr:to>
    <xdr:pic>
      <xdr:nvPicPr>
        <xdr:cNvPr id="7378" name="Рисунок 21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181" y="65949467"/>
          <a:ext cx="2971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4828562</xdr:colOff>
      <xdr:row>161</xdr:row>
      <xdr:rowOff>18574</xdr:rowOff>
    </xdr:from>
    <xdr:to>
      <xdr:col>1</xdr:col>
      <xdr:colOff>5140982</xdr:colOff>
      <xdr:row>161</xdr:row>
      <xdr:rowOff>338614</xdr:rowOff>
    </xdr:to>
    <xdr:pic>
      <xdr:nvPicPr>
        <xdr:cNvPr id="7385" name="Рисунок 2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991" y="68721038"/>
          <a:ext cx="3124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4954157</xdr:colOff>
      <xdr:row>164</xdr:row>
      <xdr:rowOff>49871</xdr:rowOff>
    </xdr:from>
    <xdr:to>
      <xdr:col>1</xdr:col>
      <xdr:colOff>5243717</xdr:colOff>
      <xdr:row>164</xdr:row>
      <xdr:rowOff>400391</xdr:rowOff>
    </xdr:to>
    <xdr:pic>
      <xdr:nvPicPr>
        <xdr:cNvPr id="7391" name="Рисунок 2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3501" y="70892059"/>
          <a:ext cx="2895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4893673</xdr:colOff>
      <xdr:row>165</xdr:row>
      <xdr:rowOff>21229</xdr:rowOff>
    </xdr:from>
    <xdr:to>
      <xdr:col>1</xdr:col>
      <xdr:colOff>5152753</xdr:colOff>
      <xdr:row>166</xdr:row>
      <xdr:rowOff>3267</xdr:rowOff>
    </xdr:to>
    <xdr:pic>
      <xdr:nvPicPr>
        <xdr:cNvPr id="7394" name="Рисунок 22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4102" y="70410979"/>
          <a:ext cx="2590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4834346</xdr:colOff>
      <xdr:row>168</xdr:row>
      <xdr:rowOff>51707</xdr:rowOff>
    </xdr:from>
    <xdr:to>
      <xdr:col>1</xdr:col>
      <xdr:colOff>5154386</xdr:colOff>
      <xdr:row>168</xdr:row>
      <xdr:rowOff>356507</xdr:rowOff>
    </xdr:to>
    <xdr:pic>
      <xdr:nvPicPr>
        <xdr:cNvPr id="7397" name="Рисунок 22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4775" y="71706921"/>
          <a:ext cx="3200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4888775</xdr:colOff>
      <xdr:row>171</xdr:row>
      <xdr:rowOff>13607</xdr:rowOff>
    </xdr:from>
    <xdr:to>
      <xdr:col>1</xdr:col>
      <xdr:colOff>5218340</xdr:colOff>
      <xdr:row>171</xdr:row>
      <xdr:rowOff>409847</xdr:rowOff>
    </xdr:to>
    <xdr:pic>
      <xdr:nvPicPr>
        <xdr:cNvPr id="7400" name="Рисунок 23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204" y="72934286"/>
          <a:ext cx="329565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4900476</xdr:colOff>
      <xdr:row>172</xdr:row>
      <xdr:rowOff>8709</xdr:rowOff>
    </xdr:from>
    <xdr:to>
      <xdr:col>1</xdr:col>
      <xdr:colOff>5212896</xdr:colOff>
      <xdr:row>173</xdr:row>
      <xdr:rowOff>1090</xdr:rowOff>
    </xdr:to>
    <xdr:pic>
      <xdr:nvPicPr>
        <xdr:cNvPr id="7403" name="Рисунок 23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905" y="73351209"/>
          <a:ext cx="3124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4888774</xdr:colOff>
      <xdr:row>174</xdr:row>
      <xdr:rowOff>41637</xdr:rowOff>
    </xdr:from>
    <xdr:to>
      <xdr:col>1</xdr:col>
      <xdr:colOff>5216434</xdr:colOff>
      <xdr:row>174</xdr:row>
      <xdr:rowOff>415017</xdr:rowOff>
    </xdr:to>
    <xdr:pic>
      <xdr:nvPicPr>
        <xdr:cNvPr id="7406" name="Рисунок 23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203" y="74227780"/>
          <a:ext cx="3276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34835</xdr:colOff>
      <xdr:row>4</xdr:row>
      <xdr:rowOff>5987</xdr:rowOff>
    </xdr:from>
    <xdr:to>
      <xdr:col>0</xdr:col>
      <xdr:colOff>2259875</xdr:colOff>
      <xdr:row>9</xdr:row>
      <xdr:rowOff>252548</xdr:rowOff>
    </xdr:to>
    <xdr:pic>
      <xdr:nvPicPr>
        <xdr:cNvPr id="7442" name="Рисунок 27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5" y="1706880"/>
          <a:ext cx="2225040" cy="2219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86405</xdr:colOff>
      <xdr:row>47</xdr:row>
      <xdr:rowOff>376237</xdr:rowOff>
    </xdr:from>
    <xdr:to>
      <xdr:col>0</xdr:col>
      <xdr:colOff>2280965</xdr:colOff>
      <xdr:row>52</xdr:row>
      <xdr:rowOff>251528</xdr:rowOff>
    </xdr:to>
    <xdr:pic>
      <xdr:nvPicPr>
        <xdr:cNvPr id="7446" name="Рисунок 27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05" y="22174880"/>
          <a:ext cx="2194560" cy="2188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89</xdr:row>
      <xdr:rowOff>23812</xdr:rowOff>
    </xdr:from>
    <xdr:to>
      <xdr:col>0</xdr:col>
      <xdr:colOff>2335907</xdr:colOff>
      <xdr:row>93</xdr:row>
      <xdr:rowOff>323169</xdr:rowOff>
    </xdr:to>
    <xdr:pic>
      <xdr:nvPicPr>
        <xdr:cNvPr id="7451" name="Рисунок 28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8302406"/>
          <a:ext cx="2335907" cy="2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88311</xdr:colOff>
      <xdr:row>110</xdr:row>
      <xdr:rowOff>0</xdr:rowOff>
    </xdr:from>
    <xdr:to>
      <xdr:col>0</xdr:col>
      <xdr:colOff>2305731</xdr:colOff>
      <xdr:row>114</xdr:row>
      <xdr:rowOff>311750</xdr:rowOff>
    </xdr:to>
    <xdr:pic>
      <xdr:nvPicPr>
        <xdr:cNvPr id="7453" name="Рисунок 285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311" y="52389157"/>
          <a:ext cx="2217420" cy="2162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126</xdr:row>
      <xdr:rowOff>0</xdr:rowOff>
    </xdr:from>
    <xdr:to>
      <xdr:col>0</xdr:col>
      <xdr:colOff>2310765</xdr:colOff>
      <xdr:row>131</xdr:row>
      <xdr:rowOff>173065</xdr:rowOff>
    </xdr:to>
    <xdr:pic>
      <xdr:nvPicPr>
        <xdr:cNvPr id="7459" name="Рисунок 29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61115095"/>
          <a:ext cx="2263140" cy="2214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101918</xdr:colOff>
      <xdr:row>163</xdr:row>
      <xdr:rowOff>272132</xdr:rowOff>
    </xdr:from>
    <xdr:to>
      <xdr:col>0</xdr:col>
      <xdr:colOff>2334578</xdr:colOff>
      <xdr:row>167</xdr:row>
      <xdr:rowOff>355068</xdr:rowOff>
    </xdr:to>
    <xdr:pic>
      <xdr:nvPicPr>
        <xdr:cNvPr id="7463" name="Рисунок 295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8" y="78758132"/>
          <a:ext cx="2239464" cy="177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4818631</xdr:colOff>
      <xdr:row>101</xdr:row>
      <xdr:rowOff>49326</xdr:rowOff>
    </xdr:from>
    <xdr:to>
      <xdr:col>1</xdr:col>
      <xdr:colOff>5131051</xdr:colOff>
      <xdr:row>101</xdr:row>
      <xdr:rowOff>407466</xdr:rowOff>
    </xdr:to>
    <xdr:pic>
      <xdr:nvPicPr>
        <xdr:cNvPr id="251" name="Рисунок 13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9060" y="42639683"/>
          <a:ext cx="3124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322425</xdr:colOff>
      <xdr:row>228</xdr:row>
      <xdr:rowOff>88448</xdr:rowOff>
    </xdr:from>
    <xdr:to>
      <xdr:col>2</xdr:col>
      <xdr:colOff>1402038</xdr:colOff>
      <xdr:row>235</xdr:row>
      <xdr:rowOff>280461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11" y="92630627"/>
          <a:ext cx="1079613" cy="3095624"/>
        </a:xfrm>
        <a:prstGeom prst="rect">
          <a:avLst/>
        </a:prstGeom>
      </xdr:spPr>
    </xdr:pic>
    <xdr:clientData/>
  </xdr:twoCellAnchor>
  <xdr:twoCellAnchor editAs="oneCell">
    <xdr:from>
      <xdr:col>2</xdr:col>
      <xdr:colOff>40927</xdr:colOff>
      <xdr:row>30</xdr:row>
      <xdr:rowOff>647700</xdr:rowOff>
    </xdr:from>
    <xdr:to>
      <xdr:col>2</xdr:col>
      <xdr:colOff>1754281</xdr:colOff>
      <xdr:row>34</xdr:row>
      <xdr:rowOff>394759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377" y="6153150"/>
          <a:ext cx="1713354" cy="19716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25</xdr:row>
      <xdr:rowOff>47625</xdr:rowOff>
    </xdr:from>
    <xdr:to>
      <xdr:col>2</xdr:col>
      <xdr:colOff>1762125</xdr:colOff>
      <xdr:row>28</xdr:row>
      <xdr:rowOff>515320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285875"/>
          <a:ext cx="1704975" cy="2245696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36</xdr:row>
      <xdr:rowOff>19050</xdr:rowOff>
    </xdr:from>
    <xdr:to>
      <xdr:col>2</xdr:col>
      <xdr:colOff>1047750</xdr:colOff>
      <xdr:row>38</xdr:row>
      <xdr:rowOff>1483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6924675"/>
          <a:ext cx="485775" cy="2421892"/>
        </a:xfrm>
        <a:prstGeom prst="rect">
          <a:avLst/>
        </a:prstGeom>
      </xdr:spPr>
    </xdr:pic>
    <xdr:clientData/>
  </xdr:twoCellAnchor>
  <xdr:twoCellAnchor editAs="oneCell">
    <xdr:from>
      <xdr:col>2</xdr:col>
      <xdr:colOff>252411</xdr:colOff>
      <xdr:row>43</xdr:row>
      <xdr:rowOff>139574</xdr:rowOff>
    </xdr:from>
    <xdr:to>
      <xdr:col>2</xdr:col>
      <xdr:colOff>1393030</xdr:colOff>
      <xdr:row>48</xdr:row>
      <xdr:rowOff>468257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5005" y="12903074"/>
          <a:ext cx="1140619" cy="3447062"/>
        </a:xfrm>
        <a:prstGeom prst="rect">
          <a:avLst/>
        </a:prstGeom>
      </xdr:spPr>
    </xdr:pic>
    <xdr:clientData/>
  </xdr:twoCellAnchor>
  <xdr:twoCellAnchor editAs="oneCell">
    <xdr:from>
      <xdr:col>2</xdr:col>
      <xdr:colOff>590549</xdr:colOff>
      <xdr:row>50</xdr:row>
      <xdr:rowOff>64292</xdr:rowOff>
    </xdr:from>
    <xdr:to>
      <xdr:col>2</xdr:col>
      <xdr:colOff>1059656</xdr:colOff>
      <xdr:row>54</xdr:row>
      <xdr:rowOff>421781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3143" y="16887823"/>
          <a:ext cx="469107" cy="2315407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57</xdr:row>
      <xdr:rowOff>76199</xdr:rowOff>
    </xdr:from>
    <xdr:to>
      <xdr:col>2</xdr:col>
      <xdr:colOff>1164929</xdr:colOff>
      <xdr:row>62</xdr:row>
      <xdr:rowOff>438150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9697699"/>
          <a:ext cx="679154" cy="3219451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64</xdr:row>
      <xdr:rowOff>38100</xdr:rowOff>
    </xdr:from>
    <xdr:to>
      <xdr:col>2</xdr:col>
      <xdr:colOff>1058965</xdr:colOff>
      <xdr:row>69</xdr:row>
      <xdr:rowOff>342900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25917525"/>
          <a:ext cx="458890" cy="22098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135</xdr:row>
      <xdr:rowOff>19049</xdr:rowOff>
    </xdr:from>
    <xdr:to>
      <xdr:col>2</xdr:col>
      <xdr:colOff>1267260</xdr:colOff>
      <xdr:row>159</xdr:row>
      <xdr:rowOff>199323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1" y="53254274"/>
          <a:ext cx="905309" cy="6022273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202</xdr:row>
      <xdr:rowOff>257175</xdr:rowOff>
    </xdr:from>
    <xdr:to>
      <xdr:col>2</xdr:col>
      <xdr:colOff>1258340</xdr:colOff>
      <xdr:row>217</xdr:row>
      <xdr:rowOff>146051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67665600"/>
          <a:ext cx="801140" cy="4333876"/>
        </a:xfrm>
        <a:prstGeom prst="rect">
          <a:avLst/>
        </a:prstGeom>
      </xdr:spPr>
    </xdr:pic>
    <xdr:clientData/>
  </xdr:twoCellAnchor>
  <xdr:twoCellAnchor editAs="oneCell">
    <xdr:from>
      <xdr:col>2</xdr:col>
      <xdr:colOff>419099</xdr:colOff>
      <xdr:row>175</xdr:row>
      <xdr:rowOff>104774</xdr:rowOff>
    </xdr:from>
    <xdr:to>
      <xdr:col>2</xdr:col>
      <xdr:colOff>1295400</xdr:colOff>
      <xdr:row>194</xdr:row>
      <xdr:rowOff>17149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49" y="74266424"/>
          <a:ext cx="876301" cy="4537292"/>
        </a:xfrm>
        <a:prstGeom prst="rect">
          <a:avLst/>
        </a:prstGeom>
      </xdr:spPr>
    </xdr:pic>
    <xdr:clientData/>
  </xdr:twoCellAnchor>
  <xdr:twoCellAnchor editAs="oneCell">
    <xdr:from>
      <xdr:col>2</xdr:col>
      <xdr:colOff>375556</xdr:colOff>
      <xdr:row>99</xdr:row>
      <xdr:rowOff>202406</xdr:rowOff>
    </xdr:from>
    <xdr:to>
      <xdr:col>2</xdr:col>
      <xdr:colOff>1416843</xdr:colOff>
      <xdr:row>123</xdr:row>
      <xdr:rowOff>210065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50" y="50351531"/>
          <a:ext cx="1041287" cy="5932739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466726</xdr:colOff>
      <xdr:row>222</xdr:row>
      <xdr:rowOff>109395</xdr:rowOff>
    </xdr:from>
    <xdr:to>
      <xdr:col>2</xdr:col>
      <xdr:colOff>1084188</xdr:colOff>
      <xdr:row>226</xdr:row>
      <xdr:rowOff>713317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6" y="77900070"/>
          <a:ext cx="617462" cy="3091006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447676</xdr:colOff>
      <xdr:row>71</xdr:row>
      <xdr:rowOff>62593</xdr:rowOff>
    </xdr:from>
    <xdr:to>
      <xdr:col>2</xdr:col>
      <xdr:colOff>1165412</xdr:colOff>
      <xdr:row>74</xdr:row>
      <xdr:rowOff>719818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962" y="35781343"/>
          <a:ext cx="717736" cy="2861582"/>
        </a:xfrm>
        <a:prstGeom prst="rect">
          <a:avLst/>
        </a:prstGeom>
      </xdr:spPr>
    </xdr:pic>
    <xdr:clientData/>
  </xdr:twoCellAnchor>
  <xdr:twoCellAnchor editAs="oneCell">
    <xdr:from>
      <xdr:col>2</xdr:col>
      <xdr:colOff>517276</xdr:colOff>
      <xdr:row>77</xdr:row>
      <xdr:rowOff>11905</xdr:rowOff>
    </xdr:from>
    <xdr:to>
      <xdr:col>2</xdr:col>
      <xdr:colOff>1267207</xdr:colOff>
      <xdr:row>84</xdr:row>
      <xdr:rowOff>375971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19870" y="29860874"/>
          <a:ext cx="749931" cy="319087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94</xdr:row>
      <xdr:rowOff>29585</xdr:rowOff>
    </xdr:from>
    <xdr:to>
      <xdr:col>2</xdr:col>
      <xdr:colOff>1133475</xdr:colOff>
      <xdr:row>97</xdr:row>
      <xdr:rowOff>764115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36053135"/>
          <a:ext cx="561974" cy="2904115"/>
        </a:xfrm>
        <a:prstGeom prst="rect">
          <a:avLst/>
        </a:prstGeom>
      </xdr:spPr>
    </xdr:pic>
    <xdr:clientData/>
  </xdr:twoCellAnchor>
  <xdr:twoCellAnchor editAs="oneCell">
    <xdr:from>
      <xdr:col>2</xdr:col>
      <xdr:colOff>552449</xdr:colOff>
      <xdr:row>125</xdr:row>
      <xdr:rowOff>44133</xdr:rowOff>
    </xdr:from>
    <xdr:to>
      <xdr:col>2</xdr:col>
      <xdr:colOff>1105926</xdr:colOff>
      <xdr:row>130</xdr:row>
      <xdr:rowOff>416985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899" y="44849733"/>
          <a:ext cx="553477" cy="2870518"/>
        </a:xfrm>
        <a:prstGeom prst="rect">
          <a:avLst/>
        </a:prstGeom>
      </xdr:spPr>
    </xdr:pic>
    <xdr:clientData/>
  </xdr:twoCellAnchor>
  <xdr:twoCellAnchor editAs="oneCell">
    <xdr:from>
      <xdr:col>2</xdr:col>
      <xdr:colOff>602457</xdr:colOff>
      <xdr:row>169</xdr:row>
      <xdr:rowOff>71993</xdr:rowOff>
    </xdr:from>
    <xdr:to>
      <xdr:col>2</xdr:col>
      <xdr:colOff>1166813</xdr:colOff>
      <xdr:row>173</xdr:row>
      <xdr:rowOff>587636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63067962"/>
          <a:ext cx="564356" cy="3355416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196</xdr:row>
      <xdr:rowOff>28575</xdr:rowOff>
    </xdr:from>
    <xdr:to>
      <xdr:col>2</xdr:col>
      <xdr:colOff>1130440</xdr:colOff>
      <xdr:row>199</xdr:row>
      <xdr:rowOff>638176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79390875"/>
          <a:ext cx="454165" cy="2705100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39</xdr:row>
      <xdr:rowOff>40481</xdr:rowOff>
    </xdr:from>
    <xdr:to>
      <xdr:col>2</xdr:col>
      <xdr:colOff>1057865</xdr:colOff>
      <xdr:row>41</xdr:row>
      <xdr:rowOff>1006738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569" y="9744075"/>
          <a:ext cx="495890" cy="2638425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533401</xdr:colOff>
      <xdr:row>87</xdr:row>
      <xdr:rowOff>19050</xdr:rowOff>
    </xdr:from>
    <xdr:to>
      <xdr:col>2</xdr:col>
      <xdr:colOff>1229973</xdr:colOff>
      <xdr:row>92</xdr:row>
      <xdr:rowOff>418041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32537400"/>
          <a:ext cx="696572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534422</xdr:colOff>
      <xdr:row>3</xdr:row>
      <xdr:rowOff>71993</xdr:rowOff>
    </xdr:from>
    <xdr:to>
      <xdr:col>2</xdr:col>
      <xdr:colOff>1098778</xdr:colOff>
      <xdr:row>6</xdr:row>
      <xdr:rowOff>640174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872" y="1672193"/>
          <a:ext cx="564356" cy="3348952"/>
        </a:xfrm>
        <a:prstGeom prst="rect">
          <a:avLst/>
        </a:prstGeom>
      </xdr:spPr>
    </xdr:pic>
    <xdr:clientData/>
  </xdr:twoCellAnchor>
  <xdr:twoCellAnchor editAs="oneCell">
    <xdr:from>
      <xdr:col>2</xdr:col>
      <xdr:colOff>587237</xdr:colOff>
      <xdr:row>8</xdr:row>
      <xdr:rowOff>244928</xdr:rowOff>
    </xdr:from>
    <xdr:to>
      <xdr:col>2</xdr:col>
      <xdr:colOff>1061357</xdr:colOff>
      <xdr:row>23</xdr:row>
      <xdr:rowOff>218471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74523" y="5306785"/>
          <a:ext cx="474120" cy="4544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254788</xdr:colOff>
      <xdr:row>22</xdr:row>
      <xdr:rowOff>50005</xdr:rowOff>
    </xdr:from>
    <xdr:to>
      <xdr:col>1</xdr:col>
      <xdr:colOff>1092991</xdr:colOff>
      <xdr:row>32</xdr:row>
      <xdr:rowOff>353043</xdr:rowOff>
    </xdr:to>
    <xdr:pic macro="[0]!Рисунок11_Щелчок"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62007" y="6074568"/>
          <a:ext cx="838203" cy="4113038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195</xdr:row>
      <xdr:rowOff>39576</xdr:rowOff>
    </xdr:from>
    <xdr:to>
      <xdr:col>1</xdr:col>
      <xdr:colOff>1153584</xdr:colOff>
      <xdr:row>202</xdr:row>
      <xdr:rowOff>332315</xdr:rowOff>
    </xdr:to>
    <xdr:pic macro="[0]!Рисунок12_Щелчок"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75241" y="53919326"/>
          <a:ext cx="892176" cy="2959739"/>
        </a:xfrm>
        <a:prstGeom prst="rect">
          <a:avLst/>
        </a:prstGeom>
      </xdr:spPr>
    </xdr:pic>
    <xdr:clientData/>
  </xdr:twoCellAnchor>
  <xdr:twoCellAnchor editAs="oneCell">
    <xdr:from>
      <xdr:col>1</xdr:col>
      <xdr:colOff>416984</xdr:colOff>
      <xdr:row>178</xdr:row>
      <xdr:rowOff>116416</xdr:rowOff>
    </xdr:from>
    <xdr:to>
      <xdr:col>1</xdr:col>
      <xdr:colOff>1056639</xdr:colOff>
      <xdr:row>193</xdr:row>
      <xdr:rowOff>103731</xdr:rowOff>
    </xdr:to>
    <xdr:pic macro="[0]!Рисунок13_Щелчок"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30817" y="50408416"/>
          <a:ext cx="639655" cy="3162315"/>
        </a:xfrm>
        <a:prstGeom prst="rect">
          <a:avLst/>
        </a:prstGeom>
      </xdr:spPr>
    </xdr:pic>
    <xdr:clientData/>
  </xdr:twoCellAnchor>
  <xdr:twoCellAnchor editAs="oneCell">
    <xdr:from>
      <xdr:col>1</xdr:col>
      <xdr:colOff>321728</xdr:colOff>
      <xdr:row>133</xdr:row>
      <xdr:rowOff>63499</xdr:rowOff>
    </xdr:from>
    <xdr:to>
      <xdr:col>1</xdr:col>
      <xdr:colOff>1022285</xdr:colOff>
      <xdr:row>143</xdr:row>
      <xdr:rowOff>336545</xdr:rowOff>
    </xdr:to>
    <xdr:pic macro="[0]!Рисунок14_Щелчок"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35561" y="38682082"/>
          <a:ext cx="700557" cy="3871380"/>
        </a:xfrm>
        <a:prstGeom prst="rect">
          <a:avLst/>
        </a:prstGeom>
      </xdr:spPr>
    </xdr:pic>
    <xdr:clientData/>
  </xdr:twoCellAnchor>
  <xdr:twoCellAnchor editAs="oneCell">
    <xdr:from>
      <xdr:col>1</xdr:col>
      <xdr:colOff>461434</xdr:colOff>
      <xdr:row>121</xdr:row>
      <xdr:rowOff>55031</xdr:rowOff>
    </xdr:from>
    <xdr:to>
      <xdr:col>1</xdr:col>
      <xdr:colOff>934672</xdr:colOff>
      <xdr:row>131</xdr:row>
      <xdr:rowOff>317500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75267" y="34503781"/>
          <a:ext cx="473238" cy="3860802"/>
        </a:xfrm>
        <a:prstGeom prst="rect">
          <a:avLst/>
        </a:prstGeom>
      </xdr:spPr>
    </xdr:pic>
    <xdr:clientData/>
  </xdr:twoCellAnchor>
  <xdr:twoCellAnchor editAs="oneCell">
    <xdr:from>
      <xdr:col>1</xdr:col>
      <xdr:colOff>91856</xdr:colOff>
      <xdr:row>4</xdr:row>
      <xdr:rowOff>42858</xdr:rowOff>
    </xdr:from>
    <xdr:to>
      <xdr:col>1</xdr:col>
      <xdr:colOff>1255298</xdr:colOff>
      <xdr:row>19</xdr:row>
      <xdr:rowOff>190498</xdr:rowOff>
    </xdr:to>
    <xdr:pic macro="[0]!Рисунок4_Щелчок"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699075" y="1721639"/>
          <a:ext cx="1163442" cy="3719515"/>
        </a:xfrm>
        <a:prstGeom prst="rect">
          <a:avLst/>
        </a:prstGeom>
      </xdr:spPr>
    </xdr:pic>
    <xdr:clientData/>
  </xdr:twoCellAnchor>
  <xdr:twoCellAnchor editAs="oneCell">
    <xdr:from>
      <xdr:col>1</xdr:col>
      <xdr:colOff>230715</xdr:colOff>
      <xdr:row>93</xdr:row>
      <xdr:rowOff>42335</xdr:rowOff>
    </xdr:from>
    <xdr:to>
      <xdr:col>1</xdr:col>
      <xdr:colOff>1131577</xdr:colOff>
      <xdr:row>100</xdr:row>
      <xdr:rowOff>338667</xdr:rowOff>
    </xdr:to>
    <xdr:pic macro="[0]!Рисунок7_Щелчок"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44548" y="27537835"/>
          <a:ext cx="900862" cy="2741082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</xdr:colOff>
      <xdr:row>78</xdr:row>
      <xdr:rowOff>58207</xdr:rowOff>
    </xdr:from>
    <xdr:to>
      <xdr:col>1</xdr:col>
      <xdr:colOff>1250390</xdr:colOff>
      <xdr:row>91</xdr:row>
      <xdr:rowOff>222248</xdr:rowOff>
    </xdr:to>
    <xdr:pic macro="[0]!Рисунок8_Щелчок"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56707" y="23965957"/>
          <a:ext cx="1107516" cy="3190875"/>
        </a:xfrm>
        <a:prstGeom prst="rect">
          <a:avLst/>
        </a:prstGeom>
      </xdr:spPr>
    </xdr:pic>
    <xdr:clientData/>
  </xdr:twoCellAnchor>
  <xdr:twoCellAnchor editAs="oneCell">
    <xdr:from>
      <xdr:col>1</xdr:col>
      <xdr:colOff>250029</xdr:colOff>
      <xdr:row>34</xdr:row>
      <xdr:rowOff>166152</xdr:rowOff>
    </xdr:from>
    <xdr:to>
      <xdr:col>1</xdr:col>
      <xdr:colOff>1107280</xdr:colOff>
      <xdr:row>43</xdr:row>
      <xdr:rowOff>158112</xdr:rowOff>
    </xdr:to>
    <xdr:pic macro="[0]!Рисунок15_Щелчок"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57248" y="10667465"/>
          <a:ext cx="857251" cy="3635272"/>
        </a:xfrm>
        <a:prstGeom prst="rect">
          <a:avLst/>
        </a:prstGeom>
      </xdr:spPr>
    </xdr:pic>
    <xdr:clientData/>
  </xdr:twoCellAnchor>
  <xdr:twoCellAnchor editAs="oneCell">
    <xdr:from>
      <xdr:col>1</xdr:col>
      <xdr:colOff>458258</xdr:colOff>
      <xdr:row>102</xdr:row>
      <xdr:rowOff>25005</xdr:rowOff>
    </xdr:from>
    <xdr:to>
      <xdr:col>1</xdr:col>
      <xdr:colOff>979164</xdr:colOff>
      <xdr:row>119</xdr:row>
      <xdr:rowOff>222249</xdr:rowOff>
    </xdr:to>
    <xdr:pic macro="[0]!Рисунок1_Щелчок"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72091" y="29922922"/>
          <a:ext cx="520906" cy="4335327"/>
        </a:xfrm>
        <a:prstGeom prst="rect">
          <a:avLst/>
        </a:prstGeom>
      </xdr:spPr>
    </xdr:pic>
    <xdr:clientData/>
  </xdr:twoCellAnchor>
  <xdr:twoCellAnchor editAs="oneCell">
    <xdr:from>
      <xdr:col>1</xdr:col>
      <xdr:colOff>65070</xdr:colOff>
      <xdr:row>46</xdr:row>
      <xdr:rowOff>240506</xdr:rowOff>
    </xdr:from>
    <xdr:to>
      <xdr:col>1</xdr:col>
      <xdr:colOff>1297780</xdr:colOff>
      <xdr:row>61</xdr:row>
      <xdr:rowOff>226218</xdr:rowOff>
    </xdr:to>
    <xdr:pic macro="[0]!Рисунок6_Щелчок"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672289" y="15349537"/>
          <a:ext cx="1232710" cy="3914775"/>
        </a:xfrm>
        <a:prstGeom prst="rect">
          <a:avLst/>
        </a:prstGeom>
      </xdr:spPr>
    </xdr:pic>
    <xdr:clientData/>
  </xdr:twoCellAnchor>
  <xdr:twoCellAnchor editAs="oneCell">
    <xdr:from>
      <xdr:col>1</xdr:col>
      <xdr:colOff>437134</xdr:colOff>
      <xdr:row>145</xdr:row>
      <xdr:rowOff>74080</xdr:rowOff>
    </xdr:from>
    <xdr:to>
      <xdr:col>1</xdr:col>
      <xdr:colOff>904931</xdr:colOff>
      <xdr:row>163</xdr:row>
      <xdr:rowOff>211666</xdr:rowOff>
    </xdr:to>
    <xdr:pic macro="[0]!Рисунок9_Щелчок"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50967" y="42830747"/>
          <a:ext cx="467797" cy="4138086"/>
        </a:xfrm>
        <a:prstGeom prst="rect">
          <a:avLst/>
        </a:prstGeom>
      </xdr:spPr>
    </xdr:pic>
    <xdr:clientData/>
  </xdr:twoCellAnchor>
  <xdr:oneCellAnchor>
    <xdr:from>
      <xdr:col>1</xdr:col>
      <xdr:colOff>89805</xdr:colOff>
      <xdr:row>65</xdr:row>
      <xdr:rowOff>108479</xdr:rowOff>
    </xdr:from>
    <xdr:ext cx="334436" cy="3088482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638" y="20079229"/>
          <a:ext cx="334436" cy="3088482"/>
        </a:xfrm>
        <a:prstGeom prst="rect">
          <a:avLst/>
        </a:prstGeom>
      </xdr:spPr>
    </xdr:pic>
    <xdr:clientData/>
  </xdr:oneCellAnchor>
  <xdr:oneCellAnchor>
    <xdr:from>
      <xdr:col>1</xdr:col>
      <xdr:colOff>582194</xdr:colOff>
      <xdr:row>165</xdr:row>
      <xdr:rowOff>42332</xdr:rowOff>
    </xdr:from>
    <xdr:ext cx="310886" cy="2762251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27" y="47222832"/>
          <a:ext cx="310886" cy="2762251"/>
        </a:xfrm>
        <a:prstGeom prst="rect">
          <a:avLst/>
        </a:prstGeom>
      </xdr:spPr>
    </xdr:pic>
    <xdr:clientData/>
  </xdr:oneCellAnchor>
  <xdr:oneCellAnchor>
    <xdr:from>
      <xdr:col>1</xdr:col>
      <xdr:colOff>329518</xdr:colOff>
      <xdr:row>65</xdr:row>
      <xdr:rowOff>106097</xdr:rowOff>
    </xdr:from>
    <xdr:ext cx="334436" cy="3088482"/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351" y="20076847"/>
          <a:ext cx="334436" cy="3088482"/>
        </a:xfrm>
        <a:prstGeom prst="rect">
          <a:avLst/>
        </a:prstGeom>
      </xdr:spPr>
    </xdr:pic>
    <xdr:clientData/>
  </xdr:oneCellAnchor>
  <xdr:oneCellAnchor>
    <xdr:from>
      <xdr:col>1</xdr:col>
      <xdr:colOff>561293</xdr:colOff>
      <xdr:row>65</xdr:row>
      <xdr:rowOff>102393</xdr:rowOff>
    </xdr:from>
    <xdr:ext cx="334436" cy="3088482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126" y="20073143"/>
          <a:ext cx="334436" cy="3088482"/>
        </a:xfrm>
        <a:prstGeom prst="rect">
          <a:avLst/>
        </a:prstGeom>
      </xdr:spPr>
    </xdr:pic>
    <xdr:clientData/>
  </xdr:oneCellAnchor>
  <xdr:oneCellAnchor>
    <xdr:from>
      <xdr:col>1</xdr:col>
      <xdr:colOff>797038</xdr:colOff>
      <xdr:row>65</xdr:row>
      <xdr:rowOff>102657</xdr:rowOff>
    </xdr:from>
    <xdr:ext cx="334436" cy="3088482"/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0871" y="20073407"/>
          <a:ext cx="334436" cy="3088482"/>
        </a:xfrm>
        <a:prstGeom prst="rect">
          <a:avLst/>
        </a:prstGeom>
      </xdr:spPr>
    </xdr:pic>
    <xdr:clientData/>
  </xdr:oneCellAnchor>
  <xdr:oneCellAnchor>
    <xdr:from>
      <xdr:col>1</xdr:col>
      <xdr:colOff>1023520</xdr:colOff>
      <xdr:row>65</xdr:row>
      <xdr:rowOff>96308</xdr:rowOff>
    </xdr:from>
    <xdr:ext cx="334436" cy="3088482"/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7353" y="20067058"/>
          <a:ext cx="334436" cy="308848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78106</xdr:colOff>
      <xdr:row>4</xdr:row>
      <xdr:rowOff>93346</xdr:rowOff>
    </xdr:from>
    <xdr:to>
      <xdr:col>2</xdr:col>
      <xdr:colOff>1590676</xdr:colOff>
      <xdr:row>8</xdr:row>
      <xdr:rowOff>330570</xdr:rowOff>
    </xdr:to>
    <xdr:pic>
      <xdr:nvPicPr>
        <xdr:cNvPr id="11266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1" y="1836421"/>
          <a:ext cx="1512570" cy="160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13</xdr:row>
      <xdr:rowOff>41148</xdr:rowOff>
    </xdr:from>
    <xdr:to>
      <xdr:col>2</xdr:col>
      <xdr:colOff>1571625</xdr:colOff>
      <xdr:row>19</xdr:row>
      <xdr:rowOff>179867</xdr:rowOff>
    </xdr:to>
    <xdr:pic>
      <xdr:nvPicPr>
        <xdr:cNvPr id="11267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4632198"/>
          <a:ext cx="1514475" cy="1624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85726</xdr:colOff>
      <xdr:row>22</xdr:row>
      <xdr:rowOff>41628</xdr:rowOff>
    </xdr:from>
    <xdr:to>
      <xdr:col>2</xdr:col>
      <xdr:colOff>1533525</xdr:colOff>
      <xdr:row>26</xdr:row>
      <xdr:rowOff>277829</xdr:rowOff>
    </xdr:to>
    <xdr:pic>
      <xdr:nvPicPr>
        <xdr:cNvPr id="11269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6832953"/>
          <a:ext cx="1447799" cy="1569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</xdr:colOff>
      <xdr:row>2</xdr:row>
      <xdr:rowOff>28578</xdr:rowOff>
    </xdr:from>
    <xdr:to>
      <xdr:col>2</xdr:col>
      <xdr:colOff>1028700</xdr:colOff>
      <xdr:row>3</xdr:row>
      <xdr:rowOff>436885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4" y="962028"/>
          <a:ext cx="933451" cy="932182"/>
        </a:xfrm>
        <a:prstGeom prst="rect">
          <a:avLst/>
        </a:prstGeom>
      </xdr:spPr>
    </xdr:pic>
    <xdr:clientData/>
  </xdr:twoCellAnchor>
  <xdr:twoCellAnchor editAs="oneCell">
    <xdr:from>
      <xdr:col>2</xdr:col>
      <xdr:colOff>102395</xdr:colOff>
      <xdr:row>5</xdr:row>
      <xdr:rowOff>29513</xdr:rowOff>
    </xdr:from>
    <xdr:to>
      <xdr:col>2</xdr:col>
      <xdr:colOff>1019175</xdr:colOff>
      <xdr:row>5</xdr:row>
      <xdr:rowOff>943844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520" y="2086913"/>
          <a:ext cx="916780" cy="914331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7</xdr:row>
      <xdr:rowOff>28575</xdr:rowOff>
    </xdr:from>
    <xdr:to>
      <xdr:col>2</xdr:col>
      <xdr:colOff>1019175</xdr:colOff>
      <xdr:row>7</xdr:row>
      <xdr:rowOff>941754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281" y="3409950"/>
          <a:ext cx="912019" cy="91317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9</xdr:row>
      <xdr:rowOff>170459</xdr:rowOff>
    </xdr:from>
    <xdr:to>
      <xdr:col>2</xdr:col>
      <xdr:colOff>1038225</xdr:colOff>
      <xdr:row>14</xdr:row>
      <xdr:rowOff>35377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4466234"/>
          <a:ext cx="914399" cy="912668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16</xdr:row>
      <xdr:rowOff>38104</xdr:rowOff>
    </xdr:from>
    <xdr:to>
      <xdr:col>2</xdr:col>
      <xdr:colOff>1047746</xdr:colOff>
      <xdr:row>19</xdr:row>
      <xdr:rowOff>219075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5743579"/>
          <a:ext cx="923920" cy="923921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130969</xdr:colOff>
      <xdr:row>21</xdr:row>
      <xdr:rowOff>28574</xdr:rowOff>
    </xdr:from>
    <xdr:to>
      <xdr:col>2</xdr:col>
      <xdr:colOff>1047750</xdr:colOff>
      <xdr:row>23</xdr:row>
      <xdr:rowOff>292927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094" y="6886574"/>
          <a:ext cx="916781" cy="893003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26</xdr:row>
      <xdr:rowOff>152400</xdr:rowOff>
    </xdr:from>
    <xdr:to>
      <xdr:col>2</xdr:col>
      <xdr:colOff>1019176</xdr:colOff>
      <xdr:row>31</xdr:row>
      <xdr:rowOff>95250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8315325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34</xdr:row>
      <xdr:rowOff>76201</xdr:rowOff>
    </xdr:from>
    <xdr:to>
      <xdr:col>2</xdr:col>
      <xdr:colOff>1028701</xdr:colOff>
      <xdr:row>38</xdr:row>
      <xdr:rowOff>133351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6" y="9753601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133352</xdr:colOff>
      <xdr:row>40</xdr:row>
      <xdr:rowOff>38101</xdr:rowOff>
    </xdr:from>
    <xdr:to>
      <xdr:col>2</xdr:col>
      <xdr:colOff>1028720</xdr:colOff>
      <xdr:row>43</xdr:row>
      <xdr:rowOff>219075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7" y="10915651"/>
          <a:ext cx="895368" cy="895349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45</xdr:row>
      <xdr:rowOff>57149</xdr:rowOff>
    </xdr:from>
    <xdr:to>
      <xdr:col>2</xdr:col>
      <xdr:colOff>1038225</xdr:colOff>
      <xdr:row>46</xdr:row>
      <xdr:rowOff>447675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12058649"/>
          <a:ext cx="895351" cy="895351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48</xdr:row>
      <xdr:rowOff>342899</xdr:rowOff>
    </xdr:from>
    <xdr:to>
      <xdr:col>2</xdr:col>
      <xdr:colOff>1035843</xdr:colOff>
      <xdr:row>50</xdr:row>
      <xdr:rowOff>169066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13535024"/>
          <a:ext cx="912017" cy="912017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</xdr:colOff>
      <xdr:row>52</xdr:row>
      <xdr:rowOff>104775</xdr:rowOff>
    </xdr:from>
    <xdr:to>
      <xdr:col>2</xdr:col>
      <xdr:colOff>1042987</xdr:colOff>
      <xdr:row>53</xdr:row>
      <xdr:rowOff>466725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" y="15106650"/>
          <a:ext cx="9048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ager@prosto-fishing.com" TargetMode="External"/><Relationship Id="rId2" Type="http://schemas.openxmlformats.org/officeDocument/2006/relationships/hyperlink" Target="https://prosto-fishing.com/" TargetMode="External"/><Relationship Id="rId1" Type="http://schemas.openxmlformats.org/officeDocument/2006/relationships/hyperlink" Target="mailto:galina@prosto-fishing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4"/>
  <sheetViews>
    <sheetView tabSelected="1" zoomScaleNormal="100" workbookViewId="0">
      <selection activeCell="A136" sqref="A136"/>
    </sheetView>
  </sheetViews>
  <sheetFormatPr defaultRowHeight="15" x14ac:dyDescent="0.25"/>
  <cols>
    <col min="1" max="1" width="10.140625" customWidth="1"/>
    <col min="4" max="4" width="10.85546875" customWidth="1"/>
    <col min="6" max="6" width="9.140625" customWidth="1"/>
    <col min="7" max="7" width="13.28515625" customWidth="1"/>
    <col min="8" max="8" width="13.42578125" customWidth="1"/>
  </cols>
  <sheetData>
    <row r="1" spans="1:11" ht="14.45" customHeight="1" x14ac:dyDescent="0.25">
      <c r="A1" s="321"/>
      <c r="B1" s="321"/>
      <c r="C1" s="321"/>
      <c r="D1" s="329" t="s">
        <v>0</v>
      </c>
      <c r="E1" s="329"/>
      <c r="F1" s="329"/>
      <c r="G1" s="329"/>
      <c r="H1" s="329"/>
      <c r="I1" s="329"/>
      <c r="J1" s="329"/>
      <c r="K1" s="329"/>
    </row>
    <row r="2" spans="1:11" ht="14.45" customHeight="1" x14ac:dyDescent="0.25">
      <c r="A2" s="321"/>
      <c r="B2" s="321"/>
      <c r="C2" s="321"/>
      <c r="D2" s="329"/>
      <c r="E2" s="329"/>
      <c r="F2" s="329"/>
      <c r="G2" s="329"/>
      <c r="H2" s="329"/>
      <c r="I2" s="329"/>
      <c r="J2" s="329"/>
      <c r="K2" s="329"/>
    </row>
    <row r="3" spans="1:11" ht="14.45" customHeight="1" x14ac:dyDescent="0.25">
      <c r="A3" s="321"/>
      <c r="B3" s="321"/>
      <c r="C3" s="321"/>
      <c r="D3" s="330" t="s">
        <v>249</v>
      </c>
      <c r="E3" s="330"/>
      <c r="F3" s="330"/>
      <c r="G3" s="330"/>
      <c r="H3" s="330"/>
      <c r="I3" s="330"/>
      <c r="J3" s="330"/>
      <c r="K3" s="330"/>
    </row>
    <row r="4" spans="1:11" ht="19.899999999999999" customHeight="1" x14ac:dyDescent="0.25">
      <c r="A4" s="321"/>
      <c r="B4" s="321"/>
      <c r="C4" s="321"/>
      <c r="D4" s="330"/>
      <c r="E4" s="330"/>
      <c r="F4" s="330"/>
      <c r="G4" s="330"/>
      <c r="H4" s="330"/>
      <c r="I4" s="330"/>
      <c r="J4" s="330"/>
      <c r="K4" s="330"/>
    </row>
    <row r="5" spans="1:11" ht="32.450000000000003" customHeight="1" x14ac:dyDescent="0.25">
      <c r="A5" s="321"/>
      <c r="B5" s="321"/>
      <c r="C5" s="321"/>
      <c r="D5" s="331" t="s">
        <v>503</v>
      </c>
      <c r="E5" s="331"/>
      <c r="F5" s="331"/>
      <c r="G5" s="331"/>
      <c r="H5" s="331"/>
      <c r="I5" s="331"/>
      <c r="J5" s="331"/>
      <c r="K5" s="331"/>
    </row>
    <row r="6" spans="1:11" ht="24" customHeight="1" x14ac:dyDescent="0.25">
      <c r="A6" s="333" t="s">
        <v>212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</row>
    <row r="7" spans="1:11" ht="12.75" hidden="1" customHeight="1" x14ac:dyDescent="0.2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 ht="24" customHeight="1" x14ac:dyDescent="0.25">
      <c r="A8" s="154"/>
      <c r="B8" s="154"/>
      <c r="C8" s="315" t="s">
        <v>218</v>
      </c>
      <c r="D8" s="324"/>
      <c r="E8" s="325">
        <f>Rifish!H1</f>
        <v>0</v>
      </c>
      <c r="F8" s="326"/>
      <c r="G8" s="326"/>
      <c r="H8" s="326"/>
      <c r="I8" s="327"/>
      <c r="J8" s="154"/>
      <c r="K8" s="154"/>
    </row>
    <row r="9" spans="1:11" ht="24" customHeight="1" x14ac:dyDescent="0.25">
      <c r="A9" s="214"/>
      <c r="B9" s="214"/>
      <c r="C9" s="315" t="s">
        <v>250</v>
      </c>
      <c r="D9" s="316"/>
      <c r="E9" s="317">
        <f>Набор!F1</f>
        <v>0</v>
      </c>
      <c r="F9" s="318"/>
      <c r="G9" s="318"/>
      <c r="H9" s="318"/>
      <c r="I9" s="319"/>
      <c r="J9" s="214"/>
      <c r="K9" s="214"/>
    </row>
    <row r="10" spans="1:11" ht="24" customHeight="1" x14ac:dyDescent="0.25">
      <c r="A10" s="154"/>
      <c r="B10" s="154"/>
      <c r="C10" s="315" t="s">
        <v>219</v>
      </c>
      <c r="D10" s="324"/>
      <c r="E10" s="334">
        <f>Поплавок!H1</f>
        <v>0</v>
      </c>
      <c r="F10" s="335"/>
      <c r="G10" s="335"/>
      <c r="H10" s="335"/>
      <c r="I10" s="336"/>
      <c r="J10" s="154"/>
      <c r="K10" s="154"/>
    </row>
    <row r="11" spans="1:11" ht="25.15" customHeight="1" x14ac:dyDescent="0.25">
      <c r="A11" s="320" t="s">
        <v>1</v>
      </c>
      <c r="B11" s="320"/>
      <c r="C11" s="314" t="s">
        <v>241</v>
      </c>
      <c r="D11" s="314"/>
      <c r="E11" s="332">
        <f>Силикон!G1</f>
        <v>0</v>
      </c>
      <c r="F11" s="332"/>
      <c r="G11" s="332"/>
      <c r="H11" s="332"/>
      <c r="I11" s="332"/>
    </row>
    <row r="12" spans="1:11" ht="25.15" customHeight="1" x14ac:dyDescent="0.25">
      <c r="A12" s="320"/>
      <c r="B12" s="320"/>
      <c r="C12" s="314" t="s">
        <v>238</v>
      </c>
      <c r="D12" s="314"/>
      <c r="E12" s="328">
        <f>Поводок!K1</f>
        <v>0</v>
      </c>
      <c r="F12" s="328"/>
      <c r="G12" s="328"/>
      <c r="H12" s="328"/>
      <c r="I12" s="328"/>
    </row>
    <row r="13" spans="1:11" ht="25.15" customHeight="1" x14ac:dyDescent="0.25">
      <c r="A13" s="1"/>
      <c r="B13" s="1"/>
      <c r="C13" s="314" t="s">
        <v>239</v>
      </c>
      <c r="D13" s="314"/>
      <c r="E13" s="322">
        <f>Сторожок!J1</f>
        <v>0</v>
      </c>
      <c r="F13" s="322"/>
      <c r="G13" s="322"/>
      <c r="H13" s="322"/>
      <c r="I13" s="322"/>
    </row>
    <row r="14" spans="1:11" ht="25.15" customHeight="1" x14ac:dyDescent="0.25">
      <c r="A14" s="1"/>
      <c r="B14" s="1"/>
      <c r="C14" s="314" t="s">
        <v>12</v>
      </c>
      <c r="D14" s="314"/>
      <c r="E14" s="323">
        <f>Фурнитура!J1</f>
        <v>0</v>
      </c>
      <c r="F14" s="323"/>
      <c r="G14" s="323"/>
      <c r="H14" s="323"/>
      <c r="I14" s="323"/>
    </row>
    <row r="15" spans="1:11" ht="25.15" customHeight="1" x14ac:dyDescent="0.25">
      <c r="A15" s="44"/>
      <c r="B15" s="44"/>
      <c r="C15" s="315" t="s">
        <v>240</v>
      </c>
      <c r="D15" s="316"/>
      <c r="E15" s="341">
        <f>Крючок!I1</f>
        <v>0</v>
      </c>
      <c r="F15" s="342"/>
      <c r="G15" s="342"/>
      <c r="H15" s="342"/>
      <c r="I15" s="343"/>
    </row>
    <row r="16" spans="1:11" ht="25.15" customHeight="1" x14ac:dyDescent="0.25">
      <c r="A16" s="30"/>
      <c r="B16" s="30"/>
      <c r="C16" s="315" t="s">
        <v>251</v>
      </c>
      <c r="D16" s="316"/>
      <c r="E16" s="348">
        <f>Груз!I1</f>
        <v>0</v>
      </c>
      <c r="F16" s="349"/>
      <c r="G16" s="349"/>
      <c r="H16" s="349"/>
      <c r="I16" s="350"/>
    </row>
    <row r="17" spans="1:13" ht="25.15" customHeight="1" x14ac:dyDescent="0.25">
      <c r="A17" s="236"/>
      <c r="B17" s="236"/>
      <c r="C17" s="315" t="s">
        <v>301</v>
      </c>
      <c r="D17" s="316"/>
      <c r="E17" s="355">
        <f>Электроника!I1</f>
        <v>0</v>
      </c>
      <c r="F17" s="356"/>
      <c r="G17" s="356"/>
      <c r="H17" s="356"/>
      <c r="I17" s="357"/>
    </row>
    <row r="18" spans="1:13" ht="27.6" customHeight="1" x14ac:dyDescent="0.25">
      <c r="C18" s="352" t="s">
        <v>7</v>
      </c>
      <c r="D18" s="352"/>
      <c r="E18" s="347">
        <f>E8+E9+E10+E11+E12+E13+E14+E15+E16+E17</f>
        <v>0</v>
      </c>
      <c r="F18" s="347"/>
      <c r="G18" s="347"/>
      <c r="H18" s="347"/>
      <c r="I18" s="347"/>
    </row>
    <row r="20" spans="1:13" ht="15.75" x14ac:dyDescent="0.25">
      <c r="A20" s="320" t="s">
        <v>2</v>
      </c>
      <c r="B20" s="320"/>
      <c r="C20" s="321" t="s">
        <v>3</v>
      </c>
      <c r="D20" s="321"/>
      <c r="E20" s="51" t="s">
        <v>13</v>
      </c>
      <c r="F20" s="51"/>
      <c r="G20" s="51"/>
      <c r="H20" s="51"/>
      <c r="I20" s="51"/>
      <c r="J20" s="51"/>
      <c r="K20" s="51"/>
    </row>
    <row r="21" spans="1:13" ht="15.75" x14ac:dyDescent="0.25">
      <c r="A21" s="320"/>
      <c r="B21" s="320"/>
      <c r="C21" s="321" t="s">
        <v>4</v>
      </c>
      <c r="D21" s="321"/>
      <c r="E21" s="48" t="s">
        <v>146</v>
      </c>
      <c r="F21" s="48"/>
      <c r="G21" s="48"/>
      <c r="H21" s="48"/>
      <c r="I21" s="48"/>
      <c r="J21" s="48"/>
      <c r="K21" s="48"/>
    </row>
    <row r="22" spans="1:13" ht="14.45" customHeight="1" x14ac:dyDescent="0.25">
      <c r="A22" s="1"/>
      <c r="B22" s="1"/>
      <c r="C22" s="35"/>
      <c r="D22" s="35"/>
      <c r="E22" s="47"/>
      <c r="F22" s="48"/>
      <c r="G22" s="48"/>
      <c r="H22" s="48"/>
      <c r="I22" s="48"/>
      <c r="J22" s="48"/>
      <c r="K22" s="48"/>
    </row>
    <row r="23" spans="1:13" ht="21.75" customHeight="1" x14ac:dyDescent="0.25">
      <c r="A23" s="132"/>
      <c r="B23" s="132"/>
      <c r="C23" s="136"/>
      <c r="D23" s="141"/>
      <c r="E23" s="142" t="s">
        <v>195</v>
      </c>
      <c r="F23" s="143"/>
      <c r="G23" s="144"/>
      <c r="H23" s="137"/>
      <c r="I23" s="138"/>
      <c r="J23" s="138"/>
      <c r="K23" s="48"/>
    </row>
    <row r="24" spans="1:13" ht="21.75" customHeight="1" x14ac:dyDescent="0.25">
      <c r="A24" s="132"/>
      <c r="B24" s="132"/>
      <c r="C24" s="136"/>
      <c r="D24" s="141"/>
      <c r="E24" s="145" t="s">
        <v>194</v>
      </c>
      <c r="F24" s="135"/>
      <c r="G24" s="135"/>
      <c r="H24" s="139"/>
      <c r="I24" s="138"/>
      <c r="J24" s="138"/>
      <c r="K24" s="48"/>
    </row>
    <row r="25" spans="1:13" ht="21.75" customHeight="1" x14ac:dyDescent="0.25">
      <c r="A25" s="131" t="s">
        <v>5</v>
      </c>
      <c r="B25" s="132"/>
      <c r="C25" s="136"/>
      <c r="D25" s="146"/>
      <c r="E25" s="147" t="s">
        <v>196</v>
      </c>
      <c r="F25" s="135"/>
      <c r="G25" s="135"/>
      <c r="H25" s="139"/>
      <c r="I25" s="138"/>
      <c r="J25" s="138"/>
      <c r="K25" s="48"/>
    </row>
    <row r="26" spans="1:13" ht="21.75" customHeight="1" x14ac:dyDescent="0.25">
      <c r="A26" s="131" t="s">
        <v>4</v>
      </c>
      <c r="B26" s="132"/>
      <c r="C26" s="136"/>
      <c r="D26" s="146"/>
      <c r="E26" s="147" t="s">
        <v>197</v>
      </c>
      <c r="F26" s="135"/>
      <c r="G26" s="135"/>
      <c r="H26" s="139"/>
      <c r="I26" s="138"/>
      <c r="J26" s="138"/>
      <c r="K26" s="48"/>
    </row>
    <row r="27" spans="1:13" ht="21.75" customHeight="1" x14ac:dyDescent="0.25">
      <c r="A27" s="131"/>
      <c r="B27" s="132"/>
      <c r="C27" s="136"/>
      <c r="D27" s="136"/>
      <c r="E27" s="313"/>
      <c r="F27" s="313"/>
      <c r="G27" s="313"/>
      <c r="H27" s="313"/>
      <c r="I27" s="313"/>
      <c r="J27" s="313"/>
      <c r="K27" s="313"/>
      <c r="L27" s="313"/>
      <c r="M27" s="313"/>
    </row>
    <row r="28" spans="1:13" ht="21.75" customHeight="1" x14ac:dyDescent="0.35">
      <c r="A28" s="134"/>
      <c r="B28" s="133"/>
      <c r="C28" s="136"/>
      <c r="D28" s="149" t="s">
        <v>199</v>
      </c>
      <c r="E28" s="140"/>
      <c r="F28" s="140"/>
      <c r="G28" s="140"/>
      <c r="H28" s="135"/>
      <c r="I28" s="135"/>
      <c r="J28" s="135"/>
      <c r="K28" s="135"/>
      <c r="L28" s="135"/>
      <c r="M28" s="135"/>
    </row>
    <row r="29" spans="1:13" ht="21.75" customHeight="1" x14ac:dyDescent="0.3">
      <c r="A29" s="134"/>
      <c r="B29" s="133"/>
      <c r="C29" s="136"/>
      <c r="D29" s="148" t="s">
        <v>198</v>
      </c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 ht="18.75" customHeight="1" x14ac:dyDescent="0.25">
      <c r="A30" s="35" t="s">
        <v>5</v>
      </c>
      <c r="B30" s="311" t="s">
        <v>200</v>
      </c>
      <c r="C30" s="312"/>
      <c r="D30" s="312"/>
      <c r="E30" s="312"/>
      <c r="F30" s="312"/>
      <c r="G30" s="312"/>
      <c r="H30" s="312"/>
      <c r="I30" s="129"/>
      <c r="J30" s="129"/>
      <c r="K30" s="35"/>
    </row>
    <row r="31" spans="1:13" ht="21" customHeight="1" x14ac:dyDescent="0.25">
      <c r="A31" s="35" t="s">
        <v>4</v>
      </c>
      <c r="B31" s="354" t="s">
        <v>284</v>
      </c>
      <c r="C31" s="354"/>
      <c r="D31" s="354"/>
      <c r="E31" s="354"/>
      <c r="F31" s="354"/>
      <c r="G31" s="354"/>
      <c r="H31" s="354"/>
      <c r="I31" s="354"/>
      <c r="J31" s="354"/>
      <c r="K31" s="36"/>
    </row>
    <row r="33" spans="1:11" x14ac:dyDescent="0.25">
      <c r="A33" s="353" t="s">
        <v>6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3"/>
    </row>
    <row r="34" spans="1:11" x14ac:dyDescent="0.2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</row>
    <row r="35" spans="1:11" ht="15" customHeight="1" x14ac:dyDescent="0.25">
      <c r="A35" s="351" t="s">
        <v>14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spans="1:11" ht="15.6" customHeight="1" x14ac:dyDescent="0.25">
      <c r="A36" s="351"/>
      <c r="B36" s="351"/>
      <c r="C36" s="351"/>
      <c r="D36" s="351"/>
      <c r="E36" s="351"/>
      <c r="F36" s="351"/>
      <c r="G36" s="351"/>
      <c r="H36" s="351"/>
      <c r="I36" s="351"/>
      <c r="J36" s="351"/>
      <c r="K36" s="351"/>
    </row>
    <row r="37" spans="1:11" ht="15.6" customHeight="1" x14ac:dyDescent="0.25">
      <c r="A37" s="351"/>
      <c r="B37" s="351"/>
      <c r="C37" s="351"/>
      <c r="D37" s="351"/>
      <c r="E37" s="351"/>
      <c r="F37" s="351"/>
      <c r="G37" s="351"/>
      <c r="H37" s="351"/>
      <c r="I37" s="351"/>
      <c r="J37" s="351"/>
      <c r="K37" s="351"/>
    </row>
    <row r="38" spans="1:11" ht="15.6" customHeight="1" x14ac:dyDescent="0.25">
      <c r="A38" s="351"/>
      <c r="B38" s="351"/>
      <c r="C38" s="351"/>
      <c r="D38" s="351"/>
      <c r="E38" s="351"/>
      <c r="F38" s="351"/>
      <c r="G38" s="351"/>
      <c r="H38" s="351"/>
      <c r="I38" s="351"/>
      <c r="J38" s="351"/>
      <c r="K38" s="351"/>
    </row>
    <row r="40" spans="1:11" ht="17.45" customHeight="1" x14ac:dyDescent="0.25">
      <c r="A40" s="344" t="s">
        <v>15</v>
      </c>
      <c r="B40" s="345"/>
      <c r="C40" s="345"/>
      <c r="D40" s="345"/>
      <c r="E40" s="345"/>
      <c r="F40" s="345"/>
      <c r="G40" s="345"/>
      <c r="H40" s="345"/>
      <c r="I40" s="345"/>
      <c r="J40" s="345"/>
      <c r="K40" s="345"/>
    </row>
    <row r="41" spans="1:11" x14ac:dyDescent="0.25">
      <c r="A41" s="345"/>
      <c r="B41" s="345"/>
      <c r="C41" s="345"/>
      <c r="D41" s="345"/>
      <c r="E41" s="345"/>
      <c r="F41" s="345"/>
      <c r="G41" s="345"/>
      <c r="H41" s="345"/>
      <c r="I41" s="345"/>
      <c r="J41" s="345"/>
      <c r="K41" s="345"/>
    </row>
    <row r="42" spans="1:11" x14ac:dyDescent="0.25">
      <c r="A42" s="345"/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4" spans="1:11" ht="23.25" x14ac:dyDescent="0.35">
      <c r="A44" s="346" t="s">
        <v>8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28.5" customHeight="1" x14ac:dyDescent="0.25">
      <c r="A45" s="358" t="s">
        <v>298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39"/>
    </row>
    <row r="46" spans="1:11" ht="18" customHeight="1" x14ac:dyDescent="0.25">
      <c r="A46" s="340" t="s">
        <v>9</v>
      </c>
      <c r="B46" s="340"/>
      <c r="C46" s="339" t="s">
        <v>201</v>
      </c>
      <c r="D46" s="339"/>
      <c r="E46" s="339"/>
      <c r="G46" s="340" t="s">
        <v>10</v>
      </c>
      <c r="H46" s="340"/>
      <c r="I46" s="337" t="s">
        <v>206</v>
      </c>
      <c r="J46" s="337"/>
      <c r="K46" s="337"/>
    </row>
    <row r="47" spans="1:11" ht="18" customHeight="1" x14ac:dyDescent="0.25">
      <c r="A47" s="340"/>
      <c r="B47" s="340"/>
      <c r="C47" s="339" t="s">
        <v>202</v>
      </c>
      <c r="D47" s="339"/>
      <c r="E47" s="339"/>
      <c r="G47" s="340"/>
      <c r="H47" s="340"/>
      <c r="I47" s="337" t="s">
        <v>207</v>
      </c>
      <c r="J47" s="337"/>
      <c r="K47" s="337"/>
    </row>
    <row r="48" spans="1:11" ht="18" customHeight="1" x14ac:dyDescent="0.25">
      <c r="C48" s="339" t="s">
        <v>203</v>
      </c>
      <c r="D48" s="339"/>
      <c r="E48" s="339"/>
      <c r="G48" s="338" t="s">
        <v>11</v>
      </c>
      <c r="H48" s="337"/>
      <c r="I48" s="337" t="s">
        <v>208</v>
      </c>
      <c r="J48" s="337"/>
      <c r="K48" s="337"/>
    </row>
    <row r="49" spans="1:11" ht="18" customHeight="1" x14ac:dyDescent="0.25">
      <c r="C49" s="339" t="s">
        <v>204</v>
      </c>
      <c r="D49" s="339"/>
      <c r="E49" s="339"/>
      <c r="G49" s="337"/>
      <c r="H49" s="337"/>
      <c r="I49" s="337" t="s">
        <v>209</v>
      </c>
      <c r="J49" s="337"/>
      <c r="K49" s="337"/>
    </row>
    <row r="50" spans="1:11" ht="18" customHeight="1" x14ac:dyDescent="0.25">
      <c r="C50" s="339" t="s">
        <v>205</v>
      </c>
      <c r="D50" s="339"/>
      <c r="E50" s="339"/>
      <c r="G50" s="337"/>
      <c r="H50" s="337"/>
    </row>
    <row r="51" spans="1:11" ht="18" customHeight="1" x14ac:dyDescent="0.25">
      <c r="C51" s="339"/>
      <c r="D51" s="339"/>
      <c r="E51" s="339"/>
      <c r="G51" s="337"/>
      <c r="H51" s="337"/>
    </row>
    <row r="52" spans="1:11" ht="18.75" x14ac:dyDescent="0.3">
      <c r="A52" s="152" t="s">
        <v>210</v>
      </c>
    </row>
    <row r="54" spans="1:11" ht="18.75" x14ac:dyDescent="0.3">
      <c r="A54" s="152" t="s">
        <v>211</v>
      </c>
    </row>
  </sheetData>
  <sheetProtection password="F063" sheet="1" objects="1" scenarios="1" formatCells="0" formatColumns="0" formatRows="0" insertColumns="0" insertRows="0" insertHyperlinks="0" deleteColumns="0" deleteRows="0" sort="0" autoFilter="0" pivotTables="0"/>
  <mergeCells count="52">
    <mergeCell ref="A46:B47"/>
    <mergeCell ref="C15:D15"/>
    <mergeCell ref="E15:I15"/>
    <mergeCell ref="A40:K42"/>
    <mergeCell ref="A44:K44"/>
    <mergeCell ref="C16:D16"/>
    <mergeCell ref="E18:I18"/>
    <mergeCell ref="E16:I16"/>
    <mergeCell ref="I47:K47"/>
    <mergeCell ref="A35:K38"/>
    <mergeCell ref="C18:D18"/>
    <mergeCell ref="A33:K34"/>
    <mergeCell ref="B31:J31"/>
    <mergeCell ref="C17:D17"/>
    <mergeCell ref="E17:I17"/>
    <mergeCell ref="A45:K45"/>
    <mergeCell ref="I48:K48"/>
    <mergeCell ref="G48:H51"/>
    <mergeCell ref="C46:E46"/>
    <mergeCell ref="C47:E47"/>
    <mergeCell ref="C48:E48"/>
    <mergeCell ref="C49:E49"/>
    <mergeCell ref="C50:E50"/>
    <mergeCell ref="I49:K49"/>
    <mergeCell ref="C51:E51"/>
    <mergeCell ref="G46:H47"/>
    <mergeCell ref="I46:K46"/>
    <mergeCell ref="C8:D8"/>
    <mergeCell ref="E8:I8"/>
    <mergeCell ref="E12:I12"/>
    <mergeCell ref="C11:D11"/>
    <mergeCell ref="D1:K2"/>
    <mergeCell ref="D3:K4"/>
    <mergeCell ref="D5:K5"/>
    <mergeCell ref="A1:C5"/>
    <mergeCell ref="E11:I11"/>
    <mergeCell ref="A6:K6"/>
    <mergeCell ref="C10:D10"/>
    <mergeCell ref="E10:I10"/>
    <mergeCell ref="C12:D12"/>
    <mergeCell ref="B30:H30"/>
    <mergeCell ref="E27:M27"/>
    <mergeCell ref="C14:D14"/>
    <mergeCell ref="C9:D9"/>
    <mergeCell ref="E9:I9"/>
    <mergeCell ref="A20:B21"/>
    <mergeCell ref="C20:D20"/>
    <mergeCell ref="C13:D13"/>
    <mergeCell ref="E13:I13"/>
    <mergeCell ref="A11:B12"/>
    <mergeCell ref="E14:I14"/>
    <mergeCell ref="C21:D21"/>
  </mergeCells>
  <hyperlinks>
    <hyperlink ref="B30" r:id="rId1" display="galina@prosto-fishing.com"/>
    <hyperlink ref="E20:K20" r:id="rId2" display="prosto-fishing.com"/>
    <hyperlink ref="E25" r:id="rId3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7030A0"/>
  </sheetPr>
  <dimension ref="A1:K9"/>
  <sheetViews>
    <sheetView zoomScaleNormal="100" workbookViewId="0">
      <pane ySplit="1" topLeftCell="A2" activePane="bottomLeft" state="frozen"/>
      <selection pane="bottomLeft" activeCell="A87" sqref="A87"/>
    </sheetView>
  </sheetViews>
  <sheetFormatPr defaultRowHeight="15" x14ac:dyDescent="0.25"/>
  <cols>
    <col min="1" max="1" width="12.85546875" customWidth="1"/>
    <col min="2" max="2" width="20" customWidth="1"/>
    <col min="3" max="3" width="23.42578125" customWidth="1"/>
    <col min="4" max="4" width="11.28515625" style="32" customWidth="1"/>
    <col min="5" max="5" width="10.85546875" style="29" customWidth="1"/>
    <col min="6" max="6" width="15" style="16" customWidth="1"/>
    <col min="7" max="7" width="16.85546875" style="33" customWidth="1"/>
    <col min="8" max="8" width="15.140625" style="31" customWidth="1"/>
    <col min="9" max="9" width="23.5703125" style="16" customWidth="1"/>
    <col min="10" max="10" width="12.7109375" style="33" customWidth="1"/>
    <col min="11" max="11" width="12.7109375" customWidth="1"/>
  </cols>
  <sheetData>
    <row r="1" spans="1:11" ht="39.75" customHeight="1" x14ac:dyDescent="0.25">
      <c r="A1" s="426" t="s">
        <v>505</v>
      </c>
      <c r="B1" s="426"/>
      <c r="C1" s="426"/>
      <c r="D1" s="426"/>
      <c r="E1" s="426"/>
      <c r="F1" s="426"/>
      <c r="G1" s="427"/>
      <c r="H1" s="26" t="s">
        <v>59</v>
      </c>
      <c r="I1" s="25">
        <f>SUM(I3:I9)</f>
        <v>0</v>
      </c>
      <c r="J1"/>
    </row>
    <row r="2" spans="1:11" s="102" customFormat="1" ht="50.25" x14ac:dyDescent="0.25">
      <c r="A2" s="28" t="s">
        <v>20</v>
      </c>
      <c r="B2" s="5" t="s">
        <v>57</v>
      </c>
      <c r="C2" s="28" t="s">
        <v>18</v>
      </c>
      <c r="D2" s="28" t="s">
        <v>190</v>
      </c>
      <c r="E2" s="28" t="s">
        <v>188</v>
      </c>
      <c r="F2" s="24" t="s">
        <v>189</v>
      </c>
      <c r="G2" s="24" t="s">
        <v>182</v>
      </c>
      <c r="H2" s="34" t="s">
        <v>191</v>
      </c>
      <c r="I2" s="101" t="s">
        <v>192</v>
      </c>
      <c r="J2" s="55" t="s">
        <v>216</v>
      </c>
      <c r="K2" s="55" t="s">
        <v>214</v>
      </c>
    </row>
    <row r="3" spans="1:11" ht="22.5" customHeight="1" x14ac:dyDescent="0.25">
      <c r="A3" s="10" t="s">
        <v>22</v>
      </c>
      <c r="B3" s="387"/>
      <c r="C3" s="23" t="s">
        <v>85</v>
      </c>
      <c r="D3" s="21">
        <v>26</v>
      </c>
      <c r="E3" s="10">
        <v>10</v>
      </c>
      <c r="F3" s="18">
        <f t="shared" ref="F3:F7" si="0">MROUND((G3/E3),0.1)</f>
        <v>19</v>
      </c>
      <c r="G3" s="76">
        <v>190</v>
      </c>
      <c r="H3" s="11"/>
      <c r="I3" s="12">
        <f t="shared" ref="I3" si="1">H3*G3</f>
        <v>0</v>
      </c>
      <c r="J3" s="119">
        <f t="shared" ref="J3:J7" si="2">CEILING((G3*1.1),1)</f>
        <v>209</v>
      </c>
      <c r="K3" s="119">
        <f t="shared" ref="K3:K7" si="3">CEILING((G3*1.5),5)</f>
        <v>285</v>
      </c>
    </row>
    <row r="4" spans="1:11" ht="22.5" customHeight="1" x14ac:dyDescent="0.25">
      <c r="A4" s="10" t="s">
        <v>22</v>
      </c>
      <c r="B4" s="387"/>
      <c r="C4" s="23" t="s">
        <v>85</v>
      </c>
      <c r="D4" s="21">
        <v>32</v>
      </c>
      <c r="E4" s="10">
        <v>10</v>
      </c>
      <c r="F4" s="18">
        <f t="shared" si="0"/>
        <v>22</v>
      </c>
      <c r="G4" s="76">
        <v>220</v>
      </c>
      <c r="H4" s="11"/>
      <c r="I4" s="12">
        <f t="shared" ref="I4:I7" si="4">H4*G4</f>
        <v>0</v>
      </c>
      <c r="J4" s="119">
        <f t="shared" si="2"/>
        <v>242</v>
      </c>
      <c r="K4" s="119">
        <f t="shared" si="3"/>
        <v>330</v>
      </c>
    </row>
    <row r="5" spans="1:11" ht="22.5" customHeight="1" x14ac:dyDescent="0.25">
      <c r="A5" s="10" t="s">
        <v>22</v>
      </c>
      <c r="B5" s="387"/>
      <c r="C5" s="23" t="s">
        <v>85</v>
      </c>
      <c r="D5" s="21">
        <v>34</v>
      </c>
      <c r="E5" s="10">
        <v>10</v>
      </c>
      <c r="F5" s="18">
        <f t="shared" si="0"/>
        <v>22</v>
      </c>
      <c r="G5" s="76">
        <v>220</v>
      </c>
      <c r="H5" s="11"/>
      <c r="I5" s="12">
        <f t="shared" si="4"/>
        <v>0</v>
      </c>
      <c r="J5" s="119">
        <f t="shared" si="2"/>
        <v>242</v>
      </c>
      <c r="K5" s="119">
        <f t="shared" si="3"/>
        <v>330</v>
      </c>
    </row>
    <row r="6" spans="1:11" ht="22.5" customHeight="1" x14ac:dyDescent="0.25">
      <c r="A6" s="10" t="s">
        <v>22</v>
      </c>
      <c r="B6" s="387"/>
      <c r="C6" s="23" t="s">
        <v>85</v>
      </c>
      <c r="D6" s="21">
        <v>36</v>
      </c>
      <c r="E6" s="10">
        <v>10</v>
      </c>
      <c r="F6" s="18">
        <f t="shared" si="0"/>
        <v>24</v>
      </c>
      <c r="G6" s="76">
        <v>240</v>
      </c>
      <c r="H6" s="11"/>
      <c r="I6" s="12">
        <f t="shared" si="4"/>
        <v>0</v>
      </c>
      <c r="J6" s="119">
        <f t="shared" si="2"/>
        <v>264</v>
      </c>
      <c r="K6" s="119">
        <f t="shared" si="3"/>
        <v>360</v>
      </c>
    </row>
    <row r="7" spans="1:11" ht="22.5" customHeight="1" x14ac:dyDescent="0.25">
      <c r="A7" s="10" t="s">
        <v>22</v>
      </c>
      <c r="B7" s="389"/>
      <c r="C7" s="23" t="s">
        <v>85</v>
      </c>
      <c r="D7" s="21">
        <v>40</v>
      </c>
      <c r="E7" s="10">
        <v>10</v>
      </c>
      <c r="F7" s="18">
        <f t="shared" si="0"/>
        <v>25</v>
      </c>
      <c r="G7" s="76">
        <v>250</v>
      </c>
      <c r="H7" s="11"/>
      <c r="I7" s="12">
        <f t="shared" si="4"/>
        <v>0</v>
      </c>
      <c r="J7" s="119">
        <f t="shared" si="2"/>
        <v>275</v>
      </c>
      <c r="K7" s="119">
        <f t="shared" si="3"/>
        <v>375</v>
      </c>
    </row>
    <row r="8" spans="1:11" ht="17.25" customHeight="1" x14ac:dyDescent="0.25">
      <c r="A8" s="71"/>
      <c r="B8" s="71"/>
      <c r="C8" s="71"/>
      <c r="D8" s="118"/>
      <c r="E8" s="69"/>
      <c r="F8" s="100"/>
      <c r="G8" s="130"/>
      <c r="H8" s="73"/>
      <c r="I8" s="74"/>
      <c r="J8" s="120"/>
    </row>
    <row r="9" spans="1:11" ht="81.75" customHeight="1" x14ac:dyDescent="0.25">
      <c r="A9" s="10" t="s">
        <v>22</v>
      </c>
      <c r="B9" s="254"/>
      <c r="C9" s="235" t="s">
        <v>86</v>
      </c>
      <c r="D9" s="21">
        <v>100</v>
      </c>
      <c r="E9" s="10">
        <v>5</v>
      </c>
      <c r="F9" s="18">
        <f t="shared" ref="F9" si="5">MROUND((G9/E9),0.1)</f>
        <v>59</v>
      </c>
      <c r="G9" s="76">
        <v>295</v>
      </c>
      <c r="H9" s="11"/>
      <c r="I9" s="12">
        <f t="shared" ref="I9" si="6">H9*G9</f>
        <v>0</v>
      </c>
      <c r="J9" s="119">
        <f>CEILING((G9*1.1),1)</f>
        <v>325</v>
      </c>
      <c r="K9" s="119">
        <f t="shared" ref="K9" si="7">CEILING((G9*1.5),5)</f>
        <v>445</v>
      </c>
    </row>
  </sheetData>
  <mergeCells count="2">
    <mergeCell ref="A1:G1"/>
    <mergeCell ref="B3:B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CD7867"/>
  </sheetPr>
  <dimension ref="A1:P46"/>
  <sheetViews>
    <sheetView zoomScaleNormal="100" workbookViewId="0">
      <pane ySplit="1" topLeftCell="A2" activePane="bottomLeft" state="frozen"/>
      <selection pane="bottomLeft" activeCell="A131" sqref="A131"/>
    </sheetView>
  </sheetViews>
  <sheetFormatPr defaultRowHeight="15" x14ac:dyDescent="0.25"/>
  <cols>
    <col min="2" max="2" width="27" customWidth="1"/>
    <col min="3" max="3" width="31.85546875" customWidth="1"/>
    <col min="4" max="6" width="0" hidden="1" customWidth="1"/>
    <col min="7" max="7" width="16.7109375" customWidth="1"/>
    <col min="8" max="8" width="14.85546875" customWidth="1"/>
    <col min="9" max="9" width="21.140625" customWidth="1"/>
    <col min="10" max="10" width="12.28515625" customWidth="1"/>
  </cols>
  <sheetData>
    <row r="1" spans="1:16" ht="25.5" x14ac:dyDescent="0.35">
      <c r="A1" s="361" t="s">
        <v>510</v>
      </c>
      <c r="B1" s="375"/>
      <c r="C1" s="375"/>
      <c r="D1" s="375"/>
      <c r="E1" s="375"/>
      <c r="F1" s="375"/>
      <c r="G1" s="376"/>
      <c r="H1" s="26" t="s">
        <v>59</v>
      </c>
      <c r="I1" s="25">
        <f>SUM(I4:I11,I13,I15,I17:I19,I21:I37,I39:I43,I45:I46)</f>
        <v>0</v>
      </c>
    </row>
    <row r="2" spans="1:16" ht="94.5" x14ac:dyDescent="0.25">
      <c r="A2" s="28" t="s">
        <v>20</v>
      </c>
      <c r="B2" s="5" t="s">
        <v>57</v>
      </c>
      <c r="C2" s="28" t="s">
        <v>18</v>
      </c>
      <c r="D2" s="28" t="s">
        <v>190</v>
      </c>
      <c r="E2" s="28" t="s">
        <v>188</v>
      </c>
      <c r="F2" s="24" t="s">
        <v>189</v>
      </c>
      <c r="G2" s="24" t="s">
        <v>299</v>
      </c>
      <c r="H2" s="34" t="s">
        <v>243</v>
      </c>
      <c r="I2" s="101" t="s">
        <v>192</v>
      </c>
      <c r="J2" s="55" t="s">
        <v>300</v>
      </c>
    </row>
    <row r="3" spans="1:16" ht="9.75" customHeight="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2"/>
    </row>
    <row r="4" spans="1:16" ht="213" customHeight="1" x14ac:dyDescent="0.25">
      <c r="A4" s="216" t="s">
        <v>217</v>
      </c>
      <c r="B4" s="304"/>
      <c r="C4" s="239" t="s">
        <v>490</v>
      </c>
      <c r="D4" s="304"/>
      <c r="E4" s="304"/>
      <c r="F4" s="304"/>
      <c r="G4" s="127">
        <v>5900</v>
      </c>
      <c r="H4" s="11"/>
      <c r="I4" s="237">
        <f>H4*G4</f>
        <v>0</v>
      </c>
      <c r="J4" s="242">
        <v>7900</v>
      </c>
    </row>
    <row r="5" spans="1:16" ht="192" customHeight="1" x14ac:dyDescent="0.25">
      <c r="A5" s="216" t="s">
        <v>217</v>
      </c>
      <c r="B5" s="238"/>
      <c r="C5" s="239" t="s">
        <v>295</v>
      </c>
      <c r="D5" s="240">
        <v>6</v>
      </c>
      <c r="E5" s="216">
        <v>20</v>
      </c>
      <c r="F5" s="241">
        <f>MROUND((G5/E5),0.1)</f>
        <v>465</v>
      </c>
      <c r="G5" s="127">
        <v>9300</v>
      </c>
      <c r="H5" s="11"/>
      <c r="I5" s="237">
        <f>H5*G5</f>
        <v>0</v>
      </c>
      <c r="J5" s="242">
        <v>12800</v>
      </c>
    </row>
    <row r="6" spans="1:16" ht="191.25" customHeight="1" x14ac:dyDescent="0.25">
      <c r="A6" s="216" t="s">
        <v>217</v>
      </c>
      <c r="B6" s="238"/>
      <c r="C6" s="239" t="s">
        <v>296</v>
      </c>
      <c r="D6" s="240">
        <v>24</v>
      </c>
      <c r="E6" s="216">
        <v>10</v>
      </c>
      <c r="F6" s="241">
        <f t="shared" ref="F6" si="0">MROUND((G6/E6),0.1)</f>
        <v>1545</v>
      </c>
      <c r="G6" s="127">
        <v>15450</v>
      </c>
      <c r="H6" s="11"/>
      <c r="I6" s="237">
        <f t="shared" ref="I6" si="1">H6*G6</f>
        <v>0</v>
      </c>
      <c r="J6" s="242">
        <v>20900</v>
      </c>
    </row>
    <row r="7" spans="1:16" ht="192" customHeight="1" x14ac:dyDescent="0.25">
      <c r="A7" s="216" t="s">
        <v>217</v>
      </c>
      <c r="B7" s="238"/>
      <c r="C7" s="239" t="s">
        <v>315</v>
      </c>
      <c r="D7" s="240">
        <v>6</v>
      </c>
      <c r="E7" s="216">
        <v>20</v>
      </c>
      <c r="F7" s="241">
        <f>MROUND((G7/E7),0.1)</f>
        <v>1245</v>
      </c>
      <c r="G7" s="127">
        <v>24900</v>
      </c>
      <c r="H7" s="11"/>
      <c r="I7" s="237">
        <f>H7*G7</f>
        <v>0</v>
      </c>
      <c r="J7" s="242">
        <v>32900</v>
      </c>
      <c r="P7" s="220"/>
    </row>
    <row r="8" spans="1:16" ht="189" customHeight="1" x14ac:dyDescent="0.25">
      <c r="A8" s="216" t="s">
        <v>217</v>
      </c>
      <c r="B8" s="238"/>
      <c r="C8" s="239" t="s">
        <v>316</v>
      </c>
      <c r="D8" s="240">
        <v>6</v>
      </c>
      <c r="E8" s="216">
        <v>20</v>
      </c>
      <c r="F8" s="241">
        <f>MROUND((G8/E8),0.1)</f>
        <v>1125</v>
      </c>
      <c r="G8" s="127">
        <v>22500</v>
      </c>
      <c r="H8" s="11"/>
      <c r="I8" s="237">
        <f>H8*G8</f>
        <v>0</v>
      </c>
      <c r="J8" s="242">
        <v>30400</v>
      </c>
    </row>
    <row r="9" spans="1:16" ht="201.75" customHeight="1" x14ac:dyDescent="0.25">
      <c r="A9" s="216" t="s">
        <v>217</v>
      </c>
      <c r="B9" s="238"/>
      <c r="C9" s="239" t="s">
        <v>317</v>
      </c>
      <c r="D9" s="240">
        <v>24</v>
      </c>
      <c r="E9" s="216">
        <v>10</v>
      </c>
      <c r="F9" s="241">
        <f t="shared" ref="F9:F29" si="2">MROUND((G9/E9),0.1)</f>
        <v>3150</v>
      </c>
      <c r="G9" s="127">
        <v>31500</v>
      </c>
      <c r="H9" s="11"/>
      <c r="I9" s="237">
        <f t="shared" ref="I9:I29" si="3">H9*G9</f>
        <v>0</v>
      </c>
      <c r="J9" s="242">
        <v>42500</v>
      </c>
    </row>
    <row r="10" spans="1:16" ht="201.75" customHeight="1" x14ac:dyDescent="0.25">
      <c r="A10" s="216" t="s">
        <v>217</v>
      </c>
      <c r="B10" s="238"/>
      <c r="C10" s="239" t="s">
        <v>507</v>
      </c>
      <c r="D10" s="240">
        <v>24</v>
      </c>
      <c r="E10" s="216">
        <v>10</v>
      </c>
      <c r="F10" s="241">
        <f t="shared" ref="F10" si="4">MROUND((G10/E10),0.1)</f>
        <v>1910</v>
      </c>
      <c r="G10" s="127">
        <v>19100</v>
      </c>
      <c r="H10" s="11"/>
      <c r="I10" s="237">
        <f t="shared" ref="I10" si="5">H10*G10</f>
        <v>0</v>
      </c>
      <c r="J10" s="242">
        <v>25900</v>
      </c>
    </row>
    <row r="11" spans="1:16" ht="201.75" customHeight="1" x14ac:dyDescent="0.25">
      <c r="A11" s="216" t="s">
        <v>217</v>
      </c>
      <c r="B11" s="238"/>
      <c r="C11" s="239" t="s">
        <v>495</v>
      </c>
      <c r="D11" s="240">
        <v>24</v>
      </c>
      <c r="E11" s="216">
        <v>10</v>
      </c>
      <c r="F11" s="241">
        <f t="shared" ref="F11" si="6">MROUND((G11/E11),0.1)</f>
        <v>1345</v>
      </c>
      <c r="G11" s="127">
        <v>13450</v>
      </c>
      <c r="H11" s="11"/>
      <c r="I11" s="237">
        <f t="shared" ref="I11" si="7">H11*G11</f>
        <v>0</v>
      </c>
      <c r="J11" s="242">
        <v>17700</v>
      </c>
    </row>
    <row r="12" spans="1:16" ht="9.75" customHeight="1" x14ac:dyDescent="0.25">
      <c r="A12" s="431"/>
      <c r="B12" s="431"/>
      <c r="C12" s="431"/>
      <c r="D12" s="431"/>
      <c r="E12" s="431"/>
      <c r="F12" s="431"/>
      <c r="G12" s="431"/>
      <c r="H12" s="431"/>
      <c r="I12" s="431"/>
      <c r="J12" s="432"/>
    </row>
    <row r="13" spans="1:16" ht="216.75" customHeight="1" x14ac:dyDescent="0.25">
      <c r="A13" s="216" t="s">
        <v>217</v>
      </c>
      <c r="B13" s="238"/>
      <c r="C13" s="239" t="s">
        <v>302</v>
      </c>
      <c r="D13" s="240">
        <v>24</v>
      </c>
      <c r="E13" s="216">
        <v>10</v>
      </c>
      <c r="F13" s="241">
        <f t="shared" ref="F13" si="8">MROUND((G13/E13),0.1)</f>
        <v>280</v>
      </c>
      <c r="G13" s="127">
        <v>2800</v>
      </c>
      <c r="H13" s="11"/>
      <c r="I13" s="237">
        <f t="shared" ref="I13" si="9">H13*G13</f>
        <v>0</v>
      </c>
      <c r="J13" s="242">
        <v>3700</v>
      </c>
    </row>
    <row r="14" spans="1:16" ht="9" customHeight="1" x14ac:dyDescent="0.25">
      <c r="A14" s="431"/>
      <c r="B14" s="431"/>
      <c r="C14" s="431"/>
      <c r="D14" s="431"/>
      <c r="E14" s="431"/>
      <c r="F14" s="431"/>
      <c r="G14" s="431"/>
      <c r="H14" s="431"/>
      <c r="I14" s="431"/>
      <c r="J14" s="432"/>
    </row>
    <row r="15" spans="1:16" ht="205.5" customHeight="1" x14ac:dyDescent="0.25">
      <c r="A15" s="216" t="s">
        <v>217</v>
      </c>
      <c r="B15" s="238"/>
      <c r="C15" s="239" t="s">
        <v>319</v>
      </c>
      <c r="D15" s="240">
        <v>24</v>
      </c>
      <c r="E15" s="216">
        <v>10</v>
      </c>
      <c r="F15" s="241">
        <f t="shared" ref="F15" si="10">MROUND((G15/E15),0.1)</f>
        <v>1120</v>
      </c>
      <c r="G15" s="127">
        <v>11200</v>
      </c>
      <c r="H15" s="11"/>
      <c r="I15" s="237">
        <f t="shared" ref="I15" si="11">H15*G15</f>
        <v>0</v>
      </c>
      <c r="J15" s="242">
        <v>14900</v>
      </c>
    </row>
    <row r="16" spans="1:16" ht="10.5" customHeight="1" x14ac:dyDescent="0.25">
      <c r="A16" s="431"/>
      <c r="B16" s="431"/>
      <c r="C16" s="431"/>
      <c r="D16" s="431"/>
      <c r="E16" s="431"/>
      <c r="F16" s="431"/>
      <c r="G16" s="431"/>
      <c r="H16" s="431"/>
      <c r="I16" s="431"/>
      <c r="J16" s="432"/>
    </row>
    <row r="17" spans="1:10" ht="189" customHeight="1" x14ac:dyDescent="0.25">
      <c r="A17" s="216" t="s">
        <v>217</v>
      </c>
      <c r="B17" s="238"/>
      <c r="C17" s="239" t="s">
        <v>491</v>
      </c>
      <c r="D17" s="240">
        <v>24</v>
      </c>
      <c r="E17" s="216">
        <v>10</v>
      </c>
      <c r="F17" s="241">
        <f t="shared" ref="F17" si="12">MROUND((G17/E17),0.1)</f>
        <v>940</v>
      </c>
      <c r="G17" s="127">
        <v>9400</v>
      </c>
      <c r="H17" s="11"/>
      <c r="I17" s="237">
        <f t="shared" ref="I17" si="13">H17*G17</f>
        <v>0</v>
      </c>
      <c r="J17" s="242">
        <v>12500</v>
      </c>
    </row>
    <row r="18" spans="1:10" ht="189" customHeight="1" x14ac:dyDescent="0.25">
      <c r="A18" s="216" t="s">
        <v>217</v>
      </c>
      <c r="B18" s="238"/>
      <c r="C18" s="239" t="s">
        <v>502</v>
      </c>
      <c r="D18" s="240">
        <v>24</v>
      </c>
      <c r="E18" s="216">
        <v>10</v>
      </c>
      <c r="F18" s="241">
        <f t="shared" ref="F18" si="14">MROUND((G18/E18),0.1)</f>
        <v>980</v>
      </c>
      <c r="G18" s="127">
        <v>9800</v>
      </c>
      <c r="H18" s="11"/>
      <c r="I18" s="237">
        <f t="shared" ref="I18" si="15">H18*G18</f>
        <v>0</v>
      </c>
      <c r="J18" s="242">
        <v>13200</v>
      </c>
    </row>
    <row r="19" spans="1:10" ht="189" customHeight="1" x14ac:dyDescent="0.25">
      <c r="A19" s="216" t="s">
        <v>217</v>
      </c>
      <c r="B19" s="238"/>
      <c r="C19" s="239" t="s">
        <v>506</v>
      </c>
      <c r="D19" s="240">
        <v>24</v>
      </c>
      <c r="E19" s="216">
        <v>10</v>
      </c>
      <c r="F19" s="241">
        <f t="shared" ref="F19" si="16">MROUND((G19/E19),0.1)</f>
        <v>1550</v>
      </c>
      <c r="G19" s="127">
        <v>15500</v>
      </c>
      <c r="H19" s="11"/>
      <c r="I19" s="237">
        <f t="shared" ref="I19" si="17">H19*G19</f>
        <v>0</v>
      </c>
      <c r="J19" s="242">
        <v>20800</v>
      </c>
    </row>
    <row r="20" spans="1:10" ht="27.75" customHeight="1" x14ac:dyDescent="0.25">
      <c r="A20" s="429"/>
      <c r="B20" s="429"/>
      <c r="C20" s="429"/>
      <c r="D20" s="429"/>
      <c r="E20" s="429"/>
      <c r="F20" s="429"/>
      <c r="G20" s="429"/>
      <c r="H20" s="429"/>
      <c r="I20" s="429"/>
      <c r="J20" s="430"/>
    </row>
    <row r="21" spans="1:10" ht="186.75" customHeight="1" x14ac:dyDescent="0.25">
      <c r="A21" s="216" t="s">
        <v>217</v>
      </c>
      <c r="B21" s="238"/>
      <c r="C21" s="239" t="s">
        <v>294</v>
      </c>
      <c r="D21" s="240">
        <v>28</v>
      </c>
      <c r="E21" s="216">
        <v>10</v>
      </c>
      <c r="F21" s="241">
        <f t="shared" si="2"/>
        <v>95</v>
      </c>
      <c r="G21" s="127">
        <v>950</v>
      </c>
      <c r="H21" s="11"/>
      <c r="I21" s="237">
        <f t="shared" si="3"/>
        <v>0</v>
      </c>
      <c r="J21" s="242">
        <v>1300</v>
      </c>
    </row>
    <row r="22" spans="1:10" ht="195" customHeight="1" x14ac:dyDescent="0.25">
      <c r="A22" s="216" t="s">
        <v>217</v>
      </c>
      <c r="B22" s="238"/>
      <c r="C22" s="239" t="s">
        <v>318</v>
      </c>
      <c r="D22" s="240">
        <v>32</v>
      </c>
      <c r="E22" s="216">
        <v>10</v>
      </c>
      <c r="F22" s="241">
        <f t="shared" ref="F22:F24" si="18">MROUND((G22/E22),0.1)</f>
        <v>110</v>
      </c>
      <c r="G22" s="127">
        <v>1100</v>
      </c>
      <c r="H22" s="11"/>
      <c r="I22" s="237">
        <f t="shared" ref="I22:I24" si="19">H22*G22</f>
        <v>0</v>
      </c>
      <c r="J22" s="242">
        <v>1500</v>
      </c>
    </row>
    <row r="23" spans="1:10" ht="195" customHeight="1" x14ac:dyDescent="0.25">
      <c r="A23" s="216" t="s">
        <v>217</v>
      </c>
      <c r="B23" s="238"/>
      <c r="C23" s="239" t="s">
        <v>508</v>
      </c>
      <c r="D23" s="240">
        <v>32</v>
      </c>
      <c r="E23" s="216">
        <v>10</v>
      </c>
      <c r="F23" s="241">
        <f t="shared" ref="F23" si="20">MROUND((G23/E23),0.1)</f>
        <v>118</v>
      </c>
      <c r="G23" s="127">
        <v>1180</v>
      </c>
      <c r="H23" s="11"/>
      <c r="I23" s="237">
        <f t="shared" ref="I23" si="21">H23*G23</f>
        <v>0</v>
      </c>
      <c r="J23" s="242">
        <v>1600</v>
      </c>
    </row>
    <row r="24" spans="1:10" ht="189" customHeight="1" x14ac:dyDescent="0.25">
      <c r="A24" s="216" t="s">
        <v>217</v>
      </c>
      <c r="B24" s="238"/>
      <c r="C24" s="239" t="s">
        <v>297</v>
      </c>
      <c r="D24" s="240">
        <v>32</v>
      </c>
      <c r="E24" s="216">
        <v>10</v>
      </c>
      <c r="F24" s="241">
        <f t="shared" si="18"/>
        <v>78</v>
      </c>
      <c r="G24" s="127">
        <v>780</v>
      </c>
      <c r="H24" s="11"/>
      <c r="I24" s="237">
        <f t="shared" si="19"/>
        <v>0</v>
      </c>
      <c r="J24" s="242">
        <v>1100</v>
      </c>
    </row>
    <row r="25" spans="1:10" ht="195.75" customHeight="1" x14ac:dyDescent="0.25">
      <c r="A25" s="216" t="s">
        <v>217</v>
      </c>
      <c r="B25" s="238"/>
      <c r="C25" s="239" t="s">
        <v>321</v>
      </c>
      <c r="D25" s="240">
        <v>32</v>
      </c>
      <c r="E25" s="216">
        <v>10</v>
      </c>
      <c r="F25" s="241">
        <f t="shared" si="2"/>
        <v>89</v>
      </c>
      <c r="G25" s="127">
        <v>890</v>
      </c>
      <c r="H25" s="11"/>
      <c r="I25" s="237">
        <f t="shared" si="3"/>
        <v>0</v>
      </c>
      <c r="J25" s="242">
        <v>1200</v>
      </c>
    </row>
    <row r="26" spans="1:10" ht="66" customHeight="1" x14ac:dyDescent="0.25">
      <c r="A26" s="216" t="s">
        <v>217</v>
      </c>
      <c r="B26" s="433"/>
      <c r="C26" s="239" t="s">
        <v>492</v>
      </c>
      <c r="D26" s="240">
        <v>36</v>
      </c>
      <c r="E26" s="216">
        <v>10</v>
      </c>
      <c r="F26" s="241">
        <f t="shared" ref="F26:F27" si="22">MROUND((G26/E26),0.1)</f>
        <v>10</v>
      </c>
      <c r="G26" s="127">
        <v>100</v>
      </c>
      <c r="H26" s="11"/>
      <c r="I26" s="237">
        <f t="shared" ref="I26:I27" si="23">H26*G26</f>
        <v>0</v>
      </c>
      <c r="J26" s="242">
        <v>150</v>
      </c>
    </row>
    <row r="27" spans="1:10" ht="66" customHeight="1" x14ac:dyDescent="0.25">
      <c r="A27" s="216" t="s">
        <v>217</v>
      </c>
      <c r="B27" s="387"/>
      <c r="C27" s="239" t="s">
        <v>493</v>
      </c>
      <c r="D27" s="240">
        <v>36</v>
      </c>
      <c r="E27" s="216">
        <v>10</v>
      </c>
      <c r="F27" s="241">
        <f t="shared" si="22"/>
        <v>10</v>
      </c>
      <c r="G27" s="127">
        <v>100</v>
      </c>
      <c r="H27" s="11"/>
      <c r="I27" s="237">
        <f t="shared" si="23"/>
        <v>0</v>
      </c>
      <c r="J27" s="242">
        <v>150</v>
      </c>
    </row>
    <row r="28" spans="1:10" ht="66" customHeight="1" x14ac:dyDescent="0.25">
      <c r="A28" s="216" t="s">
        <v>217</v>
      </c>
      <c r="B28" s="389"/>
      <c r="C28" s="239" t="s">
        <v>494</v>
      </c>
      <c r="D28" s="240">
        <v>36</v>
      </c>
      <c r="E28" s="216">
        <v>10</v>
      </c>
      <c r="F28" s="241">
        <f t="shared" si="2"/>
        <v>10</v>
      </c>
      <c r="G28" s="127">
        <v>100</v>
      </c>
      <c r="H28" s="11"/>
      <c r="I28" s="237">
        <f t="shared" si="3"/>
        <v>0</v>
      </c>
      <c r="J28" s="242">
        <v>150</v>
      </c>
    </row>
    <row r="29" spans="1:10" ht="188.25" customHeight="1" x14ac:dyDescent="0.25">
      <c r="A29" s="216" t="s">
        <v>217</v>
      </c>
      <c r="B29" s="238"/>
      <c r="C29" s="239" t="s">
        <v>320</v>
      </c>
      <c r="D29" s="240">
        <v>36</v>
      </c>
      <c r="E29" s="216">
        <v>10</v>
      </c>
      <c r="F29" s="241">
        <f t="shared" si="2"/>
        <v>290</v>
      </c>
      <c r="G29" s="127">
        <v>2900</v>
      </c>
      <c r="H29" s="11"/>
      <c r="I29" s="237">
        <f t="shared" si="3"/>
        <v>0</v>
      </c>
      <c r="J29" s="242">
        <v>3800</v>
      </c>
    </row>
    <row r="30" spans="1:10" ht="188.25" customHeight="1" x14ac:dyDescent="0.25">
      <c r="A30" s="216" t="s">
        <v>217</v>
      </c>
      <c r="B30" s="238"/>
      <c r="C30" s="239" t="s">
        <v>303</v>
      </c>
      <c r="D30" s="240">
        <v>36</v>
      </c>
      <c r="E30" s="216">
        <v>10</v>
      </c>
      <c r="F30" s="241">
        <f t="shared" ref="F30:F37" si="24">MROUND((G30/E30),0.1)</f>
        <v>15</v>
      </c>
      <c r="G30" s="127">
        <v>150</v>
      </c>
      <c r="H30" s="11"/>
      <c r="I30" s="237">
        <f t="shared" ref="I30:I37" si="25">H30*G30</f>
        <v>0</v>
      </c>
      <c r="J30" s="242">
        <v>200</v>
      </c>
    </row>
    <row r="31" spans="1:10" ht="197.25" customHeight="1" x14ac:dyDescent="0.25">
      <c r="A31" s="216" t="s">
        <v>217</v>
      </c>
      <c r="B31" s="238"/>
      <c r="C31" s="239" t="s">
        <v>304</v>
      </c>
      <c r="D31" s="240">
        <v>36</v>
      </c>
      <c r="E31" s="216">
        <v>10</v>
      </c>
      <c r="F31" s="241">
        <f t="shared" si="24"/>
        <v>22.5</v>
      </c>
      <c r="G31" s="127">
        <v>225</v>
      </c>
      <c r="H31" s="11"/>
      <c r="I31" s="237">
        <f t="shared" si="25"/>
        <v>0</v>
      </c>
      <c r="J31" s="242">
        <v>300</v>
      </c>
    </row>
    <row r="32" spans="1:10" ht="189.75" customHeight="1" x14ac:dyDescent="0.25">
      <c r="A32" s="216" t="s">
        <v>217</v>
      </c>
      <c r="B32" s="238"/>
      <c r="C32" s="239" t="s">
        <v>305</v>
      </c>
      <c r="D32" s="240">
        <v>36</v>
      </c>
      <c r="E32" s="216">
        <v>10</v>
      </c>
      <c r="F32" s="241">
        <f t="shared" si="24"/>
        <v>68</v>
      </c>
      <c r="G32" s="127">
        <v>680</v>
      </c>
      <c r="H32" s="11"/>
      <c r="I32" s="237">
        <f t="shared" si="25"/>
        <v>0</v>
      </c>
      <c r="J32" s="242">
        <v>880</v>
      </c>
    </row>
    <row r="33" spans="1:10" ht="187.5" customHeight="1" x14ac:dyDescent="0.25">
      <c r="A33" s="216" t="s">
        <v>217</v>
      </c>
      <c r="B33" s="238"/>
      <c r="C33" s="239" t="s">
        <v>496</v>
      </c>
      <c r="D33" s="240">
        <v>36</v>
      </c>
      <c r="E33" s="216">
        <v>10</v>
      </c>
      <c r="F33" s="241">
        <f t="shared" si="24"/>
        <v>95</v>
      </c>
      <c r="G33" s="127">
        <v>950</v>
      </c>
      <c r="H33" s="11"/>
      <c r="I33" s="237">
        <f t="shared" si="25"/>
        <v>0</v>
      </c>
      <c r="J33" s="242">
        <v>1300</v>
      </c>
    </row>
    <row r="34" spans="1:10" ht="188.25" customHeight="1" x14ac:dyDescent="0.25">
      <c r="A34" s="216" t="s">
        <v>217</v>
      </c>
      <c r="B34" s="238"/>
      <c r="C34" s="239" t="s">
        <v>497</v>
      </c>
      <c r="D34" s="240">
        <v>36</v>
      </c>
      <c r="E34" s="216">
        <v>10</v>
      </c>
      <c r="F34" s="241">
        <f t="shared" si="24"/>
        <v>510</v>
      </c>
      <c r="G34" s="127">
        <v>5100</v>
      </c>
      <c r="H34" s="11"/>
      <c r="I34" s="237">
        <f t="shared" si="25"/>
        <v>0</v>
      </c>
      <c r="J34" s="242">
        <v>6990</v>
      </c>
    </row>
    <row r="35" spans="1:10" ht="188.25" customHeight="1" x14ac:dyDescent="0.25">
      <c r="A35" s="216" t="s">
        <v>217</v>
      </c>
      <c r="B35" s="238"/>
      <c r="C35" s="239" t="s">
        <v>509</v>
      </c>
      <c r="D35" s="240">
        <v>36</v>
      </c>
      <c r="E35" s="216">
        <v>10</v>
      </c>
      <c r="F35" s="241">
        <f t="shared" ref="F35" si="26">MROUND((G35/E35),0.1)</f>
        <v>510</v>
      </c>
      <c r="G35" s="127">
        <v>5100</v>
      </c>
      <c r="H35" s="11"/>
      <c r="I35" s="237">
        <f t="shared" ref="I35" si="27">H35*G35</f>
        <v>0</v>
      </c>
      <c r="J35" s="242">
        <v>6990</v>
      </c>
    </row>
    <row r="36" spans="1:10" ht="189" customHeight="1" x14ac:dyDescent="0.25">
      <c r="A36" s="216" t="s">
        <v>217</v>
      </c>
      <c r="B36" s="238"/>
      <c r="C36" s="239" t="s">
        <v>498</v>
      </c>
      <c r="D36" s="240">
        <v>36</v>
      </c>
      <c r="E36" s="216">
        <v>10</v>
      </c>
      <c r="F36" s="241">
        <f t="shared" si="24"/>
        <v>65</v>
      </c>
      <c r="G36" s="127">
        <v>650</v>
      </c>
      <c r="H36" s="11"/>
      <c r="I36" s="237">
        <f t="shared" si="25"/>
        <v>0</v>
      </c>
      <c r="J36" s="242">
        <v>900</v>
      </c>
    </row>
    <row r="37" spans="1:10" ht="189" customHeight="1" x14ac:dyDescent="0.25">
      <c r="A37" s="216" t="s">
        <v>217</v>
      </c>
      <c r="B37" s="238"/>
      <c r="C37" s="239" t="s">
        <v>499</v>
      </c>
      <c r="D37" s="240">
        <v>36</v>
      </c>
      <c r="E37" s="216">
        <v>10</v>
      </c>
      <c r="F37" s="241">
        <f t="shared" si="24"/>
        <v>90</v>
      </c>
      <c r="G37" s="127">
        <v>900</v>
      </c>
      <c r="H37" s="11"/>
      <c r="I37" s="237">
        <f t="shared" si="25"/>
        <v>0</v>
      </c>
      <c r="J37" s="242">
        <v>1200</v>
      </c>
    </row>
    <row r="38" spans="1:10" ht="23.25" customHeight="1" x14ac:dyDescent="0.25">
      <c r="A38" s="421"/>
      <c r="B38" s="421"/>
      <c r="C38" s="421"/>
      <c r="D38" s="421"/>
      <c r="E38" s="421"/>
      <c r="F38" s="421"/>
      <c r="G38" s="421"/>
      <c r="H38" s="421"/>
      <c r="I38" s="421"/>
      <c r="J38" s="422"/>
    </row>
    <row r="39" spans="1:10" ht="181.5" customHeight="1" x14ac:dyDescent="0.25">
      <c r="A39" s="216" t="s">
        <v>217</v>
      </c>
      <c r="B39" s="238"/>
      <c r="C39" s="239" t="s">
        <v>306</v>
      </c>
      <c r="D39" s="240">
        <v>36</v>
      </c>
      <c r="E39" s="216">
        <v>10</v>
      </c>
      <c r="F39" s="241">
        <f t="shared" ref="F39" si="28">MROUND((G39/E39),0.1)</f>
        <v>198</v>
      </c>
      <c r="G39" s="127">
        <v>1980</v>
      </c>
      <c r="H39" s="11"/>
      <c r="I39" s="237">
        <f t="shared" ref="I39" si="29">H39*G39</f>
        <v>0</v>
      </c>
      <c r="J39" s="242">
        <v>2600</v>
      </c>
    </row>
    <row r="40" spans="1:10" ht="186.75" customHeight="1" x14ac:dyDescent="0.25">
      <c r="A40" s="216" t="s">
        <v>217</v>
      </c>
      <c r="B40" s="238"/>
      <c r="C40" s="239" t="s">
        <v>322</v>
      </c>
      <c r="D40" s="240">
        <v>36</v>
      </c>
      <c r="E40" s="216">
        <v>10</v>
      </c>
      <c r="F40" s="241">
        <f t="shared" ref="F40:F43" si="30">MROUND((G40/E40),0.1)</f>
        <v>225</v>
      </c>
      <c r="G40" s="127">
        <v>2250</v>
      </c>
      <c r="H40" s="11"/>
      <c r="I40" s="237">
        <f t="shared" ref="I40:I43" si="31">H40*G40</f>
        <v>0</v>
      </c>
      <c r="J40" s="242">
        <v>3000</v>
      </c>
    </row>
    <row r="41" spans="1:10" ht="188.25" customHeight="1" x14ac:dyDescent="0.25">
      <c r="A41" s="216" t="s">
        <v>217</v>
      </c>
      <c r="B41" s="238"/>
      <c r="C41" s="239" t="s">
        <v>323</v>
      </c>
      <c r="D41" s="240"/>
      <c r="E41" s="216"/>
      <c r="F41" s="241"/>
      <c r="G41" s="127">
        <v>510</v>
      </c>
      <c r="H41" s="11"/>
      <c r="I41" s="237">
        <f t="shared" ref="I41:I42" si="32">H41*G41</f>
        <v>0</v>
      </c>
      <c r="J41" s="242">
        <v>600</v>
      </c>
    </row>
    <row r="42" spans="1:10" ht="188.25" customHeight="1" x14ac:dyDescent="0.25">
      <c r="A42" s="216" t="s">
        <v>217</v>
      </c>
      <c r="B42" s="238"/>
      <c r="C42" s="239" t="s">
        <v>324</v>
      </c>
      <c r="D42" s="240"/>
      <c r="E42" s="216"/>
      <c r="F42" s="241"/>
      <c r="G42" s="127">
        <v>2220</v>
      </c>
      <c r="H42" s="11"/>
      <c r="I42" s="237">
        <f t="shared" si="32"/>
        <v>0</v>
      </c>
      <c r="J42" s="242">
        <v>2900</v>
      </c>
    </row>
    <row r="43" spans="1:10" ht="190.5" customHeight="1" x14ac:dyDescent="0.25">
      <c r="A43" s="216" t="s">
        <v>217</v>
      </c>
      <c r="B43" s="238"/>
      <c r="C43" s="239" t="s">
        <v>307</v>
      </c>
      <c r="D43" s="240">
        <v>36</v>
      </c>
      <c r="E43" s="216">
        <v>10</v>
      </c>
      <c r="F43" s="241">
        <f t="shared" si="30"/>
        <v>220</v>
      </c>
      <c r="G43" s="127">
        <v>2200</v>
      </c>
      <c r="H43" s="11"/>
      <c r="I43" s="237">
        <f t="shared" si="31"/>
        <v>0</v>
      </c>
      <c r="J43" s="242">
        <v>2800</v>
      </c>
    </row>
    <row r="44" spans="1:10" ht="12.75" customHeight="1" x14ac:dyDescent="0.25">
      <c r="A44" s="428"/>
      <c r="B44" s="428"/>
      <c r="C44" s="428"/>
      <c r="D44" s="428"/>
      <c r="E44" s="428"/>
      <c r="F44" s="428"/>
      <c r="G44" s="428"/>
      <c r="H44" s="428"/>
      <c r="I44" s="428"/>
      <c r="J44" s="428"/>
    </row>
    <row r="45" spans="1:10" ht="166.5" customHeight="1" x14ac:dyDescent="0.25">
      <c r="A45" s="216" t="s">
        <v>217</v>
      </c>
      <c r="B45" s="238"/>
      <c r="C45" s="239" t="s">
        <v>500</v>
      </c>
      <c r="D45" s="240"/>
      <c r="E45" s="216"/>
      <c r="F45" s="241"/>
      <c r="G45" s="127">
        <v>1280</v>
      </c>
      <c r="H45" s="11"/>
      <c r="I45" s="237">
        <f t="shared" ref="I45:I46" si="33">H45*G45</f>
        <v>0</v>
      </c>
      <c r="J45" s="242">
        <v>1690</v>
      </c>
    </row>
    <row r="46" spans="1:10" ht="168" customHeight="1" x14ac:dyDescent="0.25">
      <c r="A46" s="216" t="s">
        <v>217</v>
      </c>
      <c r="B46" s="238"/>
      <c r="C46" s="239" t="s">
        <v>501</v>
      </c>
      <c r="D46" s="240">
        <v>36</v>
      </c>
      <c r="E46" s="216">
        <v>10</v>
      </c>
      <c r="F46" s="241">
        <f t="shared" ref="F46" si="34">MROUND((G46/E46),0.1)</f>
        <v>164</v>
      </c>
      <c r="G46" s="127">
        <v>1640</v>
      </c>
      <c r="H46" s="11"/>
      <c r="I46" s="237">
        <f t="shared" si="33"/>
        <v>0</v>
      </c>
      <c r="J46" s="242">
        <v>2190</v>
      </c>
    </row>
  </sheetData>
  <mergeCells count="9">
    <mergeCell ref="A44:J44"/>
    <mergeCell ref="A3:J3"/>
    <mergeCell ref="A20:J20"/>
    <mergeCell ref="A1:G1"/>
    <mergeCell ref="A14:J14"/>
    <mergeCell ref="A38:J38"/>
    <mergeCell ref="A12:J12"/>
    <mergeCell ref="A16:J16"/>
    <mergeCell ref="B26:B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50"/>
  </sheetPr>
  <dimension ref="A1:H135"/>
  <sheetViews>
    <sheetView zoomScaleNormal="100" workbookViewId="0">
      <selection activeCell="A156" sqref="A156"/>
    </sheetView>
  </sheetViews>
  <sheetFormatPr defaultRowHeight="15" x14ac:dyDescent="0.25"/>
  <cols>
    <col min="1" max="1" width="13.140625" customWidth="1"/>
    <col min="2" max="2" width="17.140625" customWidth="1"/>
    <col min="3" max="3" width="44.5703125" customWidth="1"/>
    <col min="4" max="4" width="15.7109375" customWidth="1"/>
    <col min="5" max="5" width="10.5703125" customWidth="1"/>
    <col min="6" max="6" width="16.85546875" style="33" customWidth="1"/>
    <col min="7" max="7" width="15.140625" style="153" customWidth="1"/>
    <col min="8" max="8" width="23.5703125" style="16" customWidth="1"/>
  </cols>
  <sheetData>
    <row r="1" spans="1:8" ht="25.5" x14ac:dyDescent="0.35">
      <c r="A1" s="361" t="s">
        <v>505</v>
      </c>
      <c r="B1" s="361"/>
      <c r="C1" s="361"/>
      <c r="D1" s="361"/>
      <c r="E1" s="361"/>
      <c r="F1" s="362"/>
      <c r="G1" s="26" t="s">
        <v>59</v>
      </c>
      <c r="H1" s="25">
        <f>SUM(H4:H46)</f>
        <v>0</v>
      </c>
    </row>
    <row r="2" spans="1:8" ht="50.25" x14ac:dyDescent="0.25">
      <c r="A2" s="28" t="s">
        <v>20</v>
      </c>
      <c r="B2" s="366" t="s">
        <v>18</v>
      </c>
      <c r="C2" s="367"/>
      <c r="D2" s="28" t="s">
        <v>262</v>
      </c>
      <c r="E2" s="28" t="s">
        <v>252</v>
      </c>
      <c r="F2" s="24" t="s">
        <v>253</v>
      </c>
      <c r="G2" s="34" t="s">
        <v>243</v>
      </c>
      <c r="H2" s="101" t="s">
        <v>192</v>
      </c>
    </row>
    <row r="3" spans="1:8" s="219" customFormat="1" ht="17.25" customHeight="1" x14ac:dyDescent="0.25">
      <c r="A3" s="368" t="s">
        <v>314</v>
      </c>
      <c r="B3" s="369"/>
      <c r="C3" s="369"/>
      <c r="D3" s="369"/>
      <c r="E3" s="369"/>
      <c r="F3" s="369"/>
      <c r="G3" s="369"/>
      <c r="H3" s="370"/>
    </row>
    <row r="4" spans="1:8" ht="40.5" customHeight="1" x14ac:dyDescent="0.25">
      <c r="A4" s="8" t="s">
        <v>22</v>
      </c>
      <c r="B4" s="359"/>
      <c r="C4" s="286" t="s">
        <v>286</v>
      </c>
      <c r="D4" s="296" t="s">
        <v>287</v>
      </c>
      <c r="E4" s="286">
        <v>15</v>
      </c>
      <c r="F4" s="297">
        <v>295</v>
      </c>
      <c r="G4" s="210"/>
      <c r="H4" s="213">
        <f>G4*F4</f>
        <v>0</v>
      </c>
    </row>
    <row r="5" spans="1:8" ht="43.5" customHeight="1" x14ac:dyDescent="0.25">
      <c r="A5" s="8" t="s">
        <v>22</v>
      </c>
      <c r="B5" s="365"/>
      <c r="C5" s="286" t="s">
        <v>286</v>
      </c>
      <c r="D5" s="287" t="s">
        <v>288</v>
      </c>
      <c r="E5" s="286">
        <v>15</v>
      </c>
      <c r="F5" s="297">
        <v>335</v>
      </c>
      <c r="G5" s="210"/>
      <c r="H5" s="213">
        <f t="shared" ref="H5:H14" si="0">G5*F5</f>
        <v>0</v>
      </c>
    </row>
    <row r="6" spans="1:8" ht="42" customHeight="1" x14ac:dyDescent="0.25">
      <c r="A6" s="8" t="s">
        <v>22</v>
      </c>
      <c r="B6" s="365"/>
      <c r="C6" s="286" t="s">
        <v>286</v>
      </c>
      <c r="D6" s="296" t="s">
        <v>289</v>
      </c>
      <c r="E6" s="286">
        <v>15</v>
      </c>
      <c r="F6" s="297">
        <v>380</v>
      </c>
      <c r="G6" s="210"/>
      <c r="H6" s="213">
        <f t="shared" si="0"/>
        <v>0</v>
      </c>
    </row>
    <row r="7" spans="1:8" ht="42.75" customHeight="1" x14ac:dyDescent="0.25">
      <c r="A7" s="8" t="s">
        <v>22</v>
      </c>
      <c r="B7" s="365"/>
      <c r="C7" s="286" t="s">
        <v>286</v>
      </c>
      <c r="D7" s="296" t="s">
        <v>290</v>
      </c>
      <c r="E7" s="286">
        <v>15</v>
      </c>
      <c r="F7" s="297">
        <v>420</v>
      </c>
      <c r="G7" s="210"/>
      <c r="H7" s="213">
        <f t="shared" si="0"/>
        <v>0</v>
      </c>
    </row>
    <row r="8" spans="1:8" ht="20.25" customHeight="1" x14ac:dyDescent="0.25">
      <c r="A8" s="299"/>
      <c r="B8" s="365"/>
      <c r="C8" s="286"/>
      <c r="D8" s="296"/>
      <c r="E8" s="286"/>
      <c r="F8" s="297"/>
      <c r="G8" s="210"/>
      <c r="H8" s="213"/>
    </row>
    <row r="9" spans="1:8" ht="42.75" customHeight="1" x14ac:dyDescent="0.25">
      <c r="A9" s="253" t="s">
        <v>22</v>
      </c>
      <c r="B9" s="365"/>
      <c r="C9" s="286" t="s">
        <v>286</v>
      </c>
      <c r="D9" s="296" t="s">
        <v>287</v>
      </c>
      <c r="E9" s="286">
        <v>30</v>
      </c>
      <c r="F9" s="297">
        <v>585</v>
      </c>
      <c r="G9" s="210"/>
      <c r="H9" s="213">
        <f t="shared" si="0"/>
        <v>0</v>
      </c>
    </row>
    <row r="10" spans="1:8" ht="42.75" customHeight="1" x14ac:dyDescent="0.25">
      <c r="A10" s="253" t="s">
        <v>22</v>
      </c>
      <c r="B10" s="365"/>
      <c r="C10" s="286" t="s">
        <v>286</v>
      </c>
      <c r="D10" s="287" t="s">
        <v>288</v>
      </c>
      <c r="E10" s="286">
        <v>30</v>
      </c>
      <c r="F10" s="297">
        <v>665</v>
      </c>
      <c r="G10" s="210"/>
      <c r="H10" s="213">
        <f t="shared" si="0"/>
        <v>0</v>
      </c>
    </row>
    <row r="11" spans="1:8" ht="42.75" customHeight="1" x14ac:dyDescent="0.25">
      <c r="A11" s="253" t="s">
        <v>22</v>
      </c>
      <c r="B11" s="365"/>
      <c r="C11" s="286" t="s">
        <v>286</v>
      </c>
      <c r="D11" s="296" t="s">
        <v>289</v>
      </c>
      <c r="E11" s="286">
        <v>30</v>
      </c>
      <c r="F11" s="297">
        <v>750</v>
      </c>
      <c r="G11" s="210"/>
      <c r="H11" s="213">
        <f t="shared" si="0"/>
        <v>0</v>
      </c>
    </row>
    <row r="12" spans="1:8" ht="42.75" customHeight="1" x14ac:dyDescent="0.25">
      <c r="A12" s="253" t="s">
        <v>22</v>
      </c>
      <c r="B12" s="360"/>
      <c r="C12" s="286" t="s">
        <v>286</v>
      </c>
      <c r="D12" s="296" t="s">
        <v>290</v>
      </c>
      <c r="E12" s="286">
        <v>30</v>
      </c>
      <c r="F12" s="297">
        <v>840</v>
      </c>
      <c r="G12" s="210"/>
      <c r="H12" s="213">
        <f t="shared" si="0"/>
        <v>0</v>
      </c>
    </row>
    <row r="13" spans="1:8" ht="17.25" customHeight="1" x14ac:dyDescent="0.25">
      <c r="A13" s="221"/>
      <c r="B13" s="222"/>
      <c r="C13" s="221"/>
      <c r="D13" s="223"/>
      <c r="E13" s="221"/>
      <c r="F13" s="224"/>
      <c r="G13" s="225"/>
      <c r="H13" s="226"/>
    </row>
    <row r="14" spans="1:8" ht="42" customHeight="1" x14ac:dyDescent="0.25">
      <c r="A14" s="8" t="s">
        <v>22</v>
      </c>
      <c r="B14" s="371"/>
      <c r="C14" s="286" t="s">
        <v>291</v>
      </c>
      <c r="D14" s="296" t="s">
        <v>287</v>
      </c>
      <c r="E14" s="286">
        <v>30</v>
      </c>
      <c r="F14" s="297">
        <v>335</v>
      </c>
      <c r="G14" s="210"/>
      <c r="H14" s="213">
        <f t="shared" si="0"/>
        <v>0</v>
      </c>
    </row>
    <row r="15" spans="1:8" ht="40.5" customHeight="1" x14ac:dyDescent="0.25">
      <c r="A15" s="8" t="s">
        <v>22</v>
      </c>
      <c r="B15" s="372"/>
      <c r="C15" s="286" t="s">
        <v>291</v>
      </c>
      <c r="D15" s="296" t="s">
        <v>288</v>
      </c>
      <c r="E15" s="286">
        <v>30</v>
      </c>
      <c r="F15" s="297">
        <v>345</v>
      </c>
      <c r="G15" s="210"/>
      <c r="H15" s="213">
        <f t="shared" ref="H15:H17" si="1">G15*F15</f>
        <v>0</v>
      </c>
    </row>
    <row r="16" spans="1:8" ht="40.5" customHeight="1" x14ac:dyDescent="0.25">
      <c r="A16" s="8" t="s">
        <v>22</v>
      </c>
      <c r="B16" s="372"/>
      <c r="C16" s="286" t="s">
        <v>291</v>
      </c>
      <c r="D16" s="296" t="s">
        <v>289</v>
      </c>
      <c r="E16" s="286">
        <v>30</v>
      </c>
      <c r="F16" s="297">
        <v>365</v>
      </c>
      <c r="G16" s="210"/>
      <c r="H16" s="213">
        <f t="shared" si="1"/>
        <v>0</v>
      </c>
    </row>
    <row r="17" spans="1:8" ht="39.75" customHeight="1" x14ac:dyDescent="0.25">
      <c r="A17" s="8" t="s">
        <v>22</v>
      </c>
      <c r="B17" s="372"/>
      <c r="C17" s="286" t="s">
        <v>291</v>
      </c>
      <c r="D17" s="296" t="s">
        <v>290</v>
      </c>
      <c r="E17" s="286">
        <v>30</v>
      </c>
      <c r="F17" s="297">
        <v>370</v>
      </c>
      <c r="G17" s="210"/>
      <c r="H17" s="213">
        <f t="shared" si="1"/>
        <v>0</v>
      </c>
    </row>
    <row r="18" spans="1:8" ht="15.75" customHeight="1" x14ac:dyDescent="0.25">
      <c r="A18" s="373" t="s">
        <v>285</v>
      </c>
      <c r="B18" s="374"/>
      <c r="C18" s="374"/>
      <c r="D18" s="217"/>
      <c r="E18" s="217"/>
      <c r="F18" s="217"/>
      <c r="G18" s="217"/>
      <c r="H18" s="218"/>
    </row>
    <row r="19" spans="1:8" ht="51.75" customHeight="1" x14ac:dyDescent="0.25">
      <c r="A19" s="8" t="s">
        <v>22</v>
      </c>
      <c r="B19" s="306"/>
      <c r="C19" s="8" t="s">
        <v>263</v>
      </c>
      <c r="D19" s="19">
        <v>2.5</v>
      </c>
      <c r="E19" s="8">
        <v>5</v>
      </c>
      <c r="F19" s="212">
        <v>225</v>
      </c>
      <c r="G19" s="210"/>
      <c r="H19" s="213">
        <f t="shared" ref="H19:H46" si="2">G19*F19</f>
        <v>0</v>
      </c>
    </row>
    <row r="20" spans="1:8" ht="51.75" customHeight="1" x14ac:dyDescent="0.25">
      <c r="A20" s="8" t="s">
        <v>22</v>
      </c>
      <c r="B20" s="305"/>
      <c r="C20" s="8" t="s">
        <v>264</v>
      </c>
      <c r="D20" s="159">
        <v>5</v>
      </c>
      <c r="E20" s="8">
        <v>5</v>
      </c>
      <c r="F20" s="212">
        <v>390</v>
      </c>
      <c r="G20" s="210"/>
      <c r="H20" s="213">
        <f t="shared" si="2"/>
        <v>0</v>
      </c>
    </row>
    <row r="21" spans="1:8" ht="17.25" customHeight="1" x14ac:dyDescent="0.25">
      <c r="A21" s="221"/>
      <c r="B21" s="222"/>
      <c r="C21" s="221"/>
      <c r="D21" s="223"/>
      <c r="E21" s="221"/>
      <c r="F21" s="224"/>
      <c r="G21" s="225"/>
      <c r="H21" s="226"/>
    </row>
    <row r="22" spans="1:8" ht="57" customHeight="1" x14ac:dyDescent="0.25">
      <c r="A22" s="8" t="s">
        <v>22</v>
      </c>
      <c r="B22" s="359"/>
      <c r="C22" s="8" t="s">
        <v>265</v>
      </c>
      <c r="D22" s="159">
        <v>2</v>
      </c>
      <c r="E22" s="8">
        <v>5</v>
      </c>
      <c r="F22" s="212">
        <v>310</v>
      </c>
      <c r="G22" s="210"/>
      <c r="H22" s="213">
        <f t="shared" si="2"/>
        <v>0</v>
      </c>
    </row>
    <row r="23" spans="1:8" ht="57" customHeight="1" x14ac:dyDescent="0.25">
      <c r="A23" s="8" t="s">
        <v>22</v>
      </c>
      <c r="B23" s="363"/>
      <c r="C23" s="8" t="s">
        <v>266</v>
      </c>
      <c r="D23" s="159">
        <v>3</v>
      </c>
      <c r="E23" s="8">
        <v>5</v>
      </c>
      <c r="F23" s="212">
        <v>390</v>
      </c>
      <c r="G23" s="210"/>
      <c r="H23" s="213">
        <f>G23*F23</f>
        <v>0</v>
      </c>
    </row>
    <row r="24" spans="1:8" ht="17.25" customHeight="1" x14ac:dyDescent="0.25">
      <c r="A24" s="221"/>
      <c r="B24" s="222"/>
      <c r="C24" s="221"/>
      <c r="D24" s="223"/>
      <c r="E24" s="221"/>
      <c r="F24" s="224"/>
      <c r="G24" s="225"/>
      <c r="H24" s="226"/>
    </row>
    <row r="25" spans="1:8" ht="81.75" customHeight="1" x14ac:dyDescent="0.25">
      <c r="A25" s="8" t="s">
        <v>22</v>
      </c>
      <c r="B25" s="303"/>
      <c r="C25" s="8" t="s">
        <v>279</v>
      </c>
      <c r="D25" s="159">
        <v>4</v>
      </c>
      <c r="E25" s="8">
        <v>5</v>
      </c>
      <c r="F25" s="212">
        <v>350</v>
      </c>
      <c r="G25" s="210"/>
      <c r="H25" s="213">
        <f t="shared" si="2"/>
        <v>0</v>
      </c>
    </row>
    <row r="26" spans="1:8" ht="17.25" customHeight="1" x14ac:dyDescent="0.25">
      <c r="A26" s="221"/>
      <c r="B26" s="222"/>
      <c r="C26" s="221"/>
      <c r="D26" s="223"/>
      <c r="E26" s="221"/>
      <c r="F26" s="224"/>
      <c r="G26" s="225"/>
      <c r="H26" s="226"/>
    </row>
    <row r="27" spans="1:8" ht="45.75" customHeight="1" x14ac:dyDescent="0.25">
      <c r="A27" s="8" t="s">
        <v>22</v>
      </c>
      <c r="B27" s="359"/>
      <c r="C27" s="8" t="s">
        <v>267</v>
      </c>
      <c r="D27" s="19">
        <v>1.5</v>
      </c>
      <c r="E27" s="8">
        <v>5</v>
      </c>
      <c r="F27" s="212">
        <v>285</v>
      </c>
      <c r="G27" s="210"/>
      <c r="H27" s="213">
        <f t="shared" si="2"/>
        <v>0</v>
      </c>
    </row>
    <row r="28" spans="1:8" ht="45.75" customHeight="1" x14ac:dyDescent="0.25">
      <c r="A28" s="8" t="s">
        <v>22</v>
      </c>
      <c r="B28" s="363"/>
      <c r="C28" s="8" t="s">
        <v>274</v>
      </c>
      <c r="D28" s="159">
        <v>3</v>
      </c>
      <c r="E28" s="8">
        <v>5</v>
      </c>
      <c r="F28" s="212">
        <v>365</v>
      </c>
      <c r="G28" s="210"/>
      <c r="H28" s="213">
        <f>G28*F28</f>
        <v>0</v>
      </c>
    </row>
    <row r="29" spans="1:8" ht="17.25" customHeight="1" x14ac:dyDescent="0.25">
      <c r="A29" s="221"/>
      <c r="B29" s="222"/>
      <c r="C29" s="221"/>
      <c r="D29" s="223"/>
      <c r="E29" s="221"/>
      <c r="F29" s="224"/>
      <c r="G29" s="225"/>
      <c r="H29" s="226"/>
    </row>
    <row r="30" spans="1:8" ht="36" customHeight="1" x14ac:dyDescent="0.25">
      <c r="A30" s="8" t="s">
        <v>22</v>
      </c>
      <c r="B30" s="359"/>
      <c r="C30" s="8" t="s">
        <v>268</v>
      </c>
      <c r="D30" s="19">
        <v>1.5</v>
      </c>
      <c r="E30" s="8">
        <v>5</v>
      </c>
      <c r="F30" s="212">
        <v>285</v>
      </c>
      <c r="G30" s="210"/>
      <c r="H30" s="213">
        <f t="shared" si="2"/>
        <v>0</v>
      </c>
    </row>
    <row r="31" spans="1:8" ht="36" customHeight="1" x14ac:dyDescent="0.25">
      <c r="A31" s="8" t="s">
        <v>22</v>
      </c>
      <c r="B31" s="364"/>
      <c r="C31" s="8" t="s">
        <v>270</v>
      </c>
      <c r="D31" s="159">
        <v>2</v>
      </c>
      <c r="E31" s="8">
        <v>5</v>
      </c>
      <c r="F31" s="212">
        <v>310</v>
      </c>
      <c r="G31" s="210"/>
      <c r="H31" s="213">
        <f>G31*F31</f>
        <v>0</v>
      </c>
    </row>
    <row r="32" spans="1:8" ht="36" customHeight="1" x14ac:dyDescent="0.25">
      <c r="A32" s="8" t="s">
        <v>22</v>
      </c>
      <c r="B32" s="363"/>
      <c r="C32" s="8" t="s">
        <v>275</v>
      </c>
      <c r="D32" s="159">
        <v>3</v>
      </c>
      <c r="E32" s="8">
        <v>5</v>
      </c>
      <c r="F32" s="212">
        <v>350</v>
      </c>
      <c r="G32" s="210"/>
      <c r="H32" s="213">
        <f>G32*F32</f>
        <v>0</v>
      </c>
    </row>
    <row r="33" spans="1:8" ht="17.25" customHeight="1" x14ac:dyDescent="0.25">
      <c r="A33" s="221"/>
      <c r="B33" s="222"/>
      <c r="C33" s="221"/>
      <c r="D33" s="223"/>
      <c r="E33" s="221"/>
      <c r="F33" s="224"/>
      <c r="G33" s="225"/>
      <c r="H33" s="226"/>
    </row>
    <row r="34" spans="1:8" ht="38.25" customHeight="1" x14ac:dyDescent="0.25">
      <c r="A34" s="8" t="s">
        <v>22</v>
      </c>
      <c r="B34" s="359"/>
      <c r="C34" s="8" t="s">
        <v>271</v>
      </c>
      <c r="D34" s="159">
        <v>2</v>
      </c>
      <c r="E34" s="8">
        <v>5</v>
      </c>
      <c r="F34" s="212">
        <v>315</v>
      </c>
      <c r="G34" s="210"/>
      <c r="H34" s="213">
        <f>G34*F34</f>
        <v>0</v>
      </c>
    </row>
    <row r="35" spans="1:8" ht="38.25" customHeight="1" x14ac:dyDescent="0.25">
      <c r="A35" s="8" t="s">
        <v>22</v>
      </c>
      <c r="B35" s="363"/>
      <c r="C35" s="8" t="s">
        <v>276</v>
      </c>
      <c r="D35" s="159">
        <v>3</v>
      </c>
      <c r="E35" s="8">
        <v>5</v>
      </c>
      <c r="F35" s="212">
        <v>365</v>
      </c>
      <c r="G35" s="210"/>
      <c r="H35" s="213">
        <f>G35*F35</f>
        <v>0</v>
      </c>
    </row>
    <row r="36" spans="1:8" ht="17.25" customHeight="1" x14ac:dyDescent="0.25">
      <c r="A36" s="221"/>
      <c r="B36" s="222"/>
      <c r="C36" s="221"/>
      <c r="D36" s="223"/>
      <c r="E36" s="221"/>
      <c r="F36" s="224"/>
      <c r="G36" s="225"/>
      <c r="H36" s="226"/>
    </row>
    <row r="37" spans="1:8" ht="31.5" customHeight="1" x14ac:dyDescent="0.25">
      <c r="A37" s="8" t="s">
        <v>22</v>
      </c>
      <c r="B37" s="359"/>
      <c r="C37" s="8" t="s">
        <v>269</v>
      </c>
      <c r="D37" s="19">
        <v>1.5</v>
      </c>
      <c r="E37" s="8">
        <v>5</v>
      </c>
      <c r="F37" s="212">
        <v>300</v>
      </c>
      <c r="G37" s="210"/>
      <c r="H37" s="213">
        <f t="shared" si="2"/>
        <v>0</v>
      </c>
    </row>
    <row r="38" spans="1:8" ht="31.5" customHeight="1" x14ac:dyDescent="0.25">
      <c r="A38" s="8" t="s">
        <v>22</v>
      </c>
      <c r="B38" s="364"/>
      <c r="C38" s="8" t="s">
        <v>272</v>
      </c>
      <c r="D38" s="159">
        <v>2</v>
      </c>
      <c r="E38" s="8">
        <v>5</v>
      </c>
      <c r="F38" s="212">
        <v>315</v>
      </c>
      <c r="G38" s="210"/>
      <c r="H38" s="213">
        <f>G38*F38</f>
        <v>0</v>
      </c>
    </row>
    <row r="39" spans="1:8" ht="31.5" customHeight="1" x14ac:dyDescent="0.25">
      <c r="A39" s="8" t="s">
        <v>22</v>
      </c>
      <c r="B39" s="363"/>
      <c r="C39" s="8" t="s">
        <v>273</v>
      </c>
      <c r="D39" s="19">
        <v>2.5</v>
      </c>
      <c r="E39" s="8">
        <v>5</v>
      </c>
      <c r="F39" s="212">
        <v>330</v>
      </c>
      <c r="G39" s="210"/>
      <c r="H39" s="213">
        <f>G39*F39</f>
        <v>0</v>
      </c>
    </row>
    <row r="40" spans="1:8" ht="17.25" customHeight="1" x14ac:dyDescent="0.25">
      <c r="A40" s="221"/>
      <c r="B40" s="222"/>
      <c r="C40" s="221"/>
      <c r="D40" s="223"/>
      <c r="E40" s="221"/>
      <c r="F40" s="224"/>
      <c r="G40" s="225"/>
      <c r="H40" s="226"/>
    </row>
    <row r="41" spans="1:8" ht="33.75" customHeight="1" x14ac:dyDescent="0.25">
      <c r="A41" s="8" t="s">
        <v>22</v>
      </c>
      <c r="B41" s="359"/>
      <c r="C41" s="8" t="s">
        <v>281</v>
      </c>
      <c r="D41" s="19">
        <v>1.5</v>
      </c>
      <c r="E41" s="8">
        <v>5</v>
      </c>
      <c r="F41" s="212">
        <v>195</v>
      </c>
      <c r="G41" s="210"/>
      <c r="H41" s="213">
        <f t="shared" si="2"/>
        <v>0</v>
      </c>
    </row>
    <row r="42" spans="1:8" ht="33.75" customHeight="1" x14ac:dyDescent="0.25">
      <c r="A42" s="8" t="s">
        <v>22</v>
      </c>
      <c r="B42" s="364"/>
      <c r="C42" s="8" t="s">
        <v>280</v>
      </c>
      <c r="D42" s="159">
        <v>2</v>
      </c>
      <c r="E42" s="8">
        <v>5</v>
      </c>
      <c r="F42" s="212">
        <v>200</v>
      </c>
      <c r="G42" s="210"/>
      <c r="H42" s="213">
        <f t="shared" si="2"/>
        <v>0</v>
      </c>
    </row>
    <row r="43" spans="1:8" ht="33.75" customHeight="1" x14ac:dyDescent="0.25">
      <c r="A43" s="8" t="s">
        <v>22</v>
      </c>
      <c r="B43" s="363"/>
      <c r="C43" s="8" t="s">
        <v>282</v>
      </c>
      <c r="D43" s="19">
        <v>2.5</v>
      </c>
      <c r="E43" s="8">
        <v>5</v>
      </c>
      <c r="F43" s="212">
        <v>240</v>
      </c>
      <c r="G43" s="210"/>
      <c r="H43" s="213">
        <f t="shared" si="2"/>
        <v>0</v>
      </c>
    </row>
    <row r="44" spans="1:8" ht="17.25" customHeight="1" x14ac:dyDescent="0.25">
      <c r="A44" s="221"/>
      <c r="B44" s="222"/>
      <c r="C44" s="221"/>
      <c r="D44" s="223"/>
      <c r="E44" s="221"/>
      <c r="F44" s="224"/>
      <c r="G44" s="225"/>
      <c r="H44" s="226"/>
    </row>
    <row r="45" spans="1:8" ht="49.5" customHeight="1" x14ac:dyDescent="0.25">
      <c r="A45" s="8" t="s">
        <v>22</v>
      </c>
      <c r="B45" s="359"/>
      <c r="C45" s="8" t="s">
        <v>277</v>
      </c>
      <c r="D45" s="159">
        <v>2.5</v>
      </c>
      <c r="E45" s="8">
        <v>5</v>
      </c>
      <c r="F45" s="212">
        <v>340</v>
      </c>
      <c r="G45" s="210"/>
      <c r="H45" s="213">
        <f t="shared" si="2"/>
        <v>0</v>
      </c>
    </row>
    <row r="46" spans="1:8" ht="49.5" customHeight="1" x14ac:dyDescent="0.25">
      <c r="A46" s="8" t="s">
        <v>22</v>
      </c>
      <c r="B46" s="360"/>
      <c r="C46" s="8" t="s">
        <v>278</v>
      </c>
      <c r="D46" s="159">
        <v>3</v>
      </c>
      <c r="E46" s="8">
        <v>5</v>
      </c>
      <c r="F46" s="212">
        <v>365</v>
      </c>
      <c r="G46" s="210"/>
      <c r="H46" s="213">
        <f t="shared" si="2"/>
        <v>0</v>
      </c>
    </row>
    <row r="135" spans="1:1" x14ac:dyDescent="0.25">
      <c r="A135" t="s">
        <v>283</v>
      </c>
    </row>
  </sheetData>
  <mergeCells count="13">
    <mergeCell ref="B45:B46"/>
    <mergeCell ref="A1:F1"/>
    <mergeCell ref="B27:B28"/>
    <mergeCell ref="B30:B32"/>
    <mergeCell ref="B34:B35"/>
    <mergeCell ref="B4:B12"/>
    <mergeCell ref="B37:B39"/>
    <mergeCell ref="B41:B43"/>
    <mergeCell ref="B2:C2"/>
    <mergeCell ref="B22:B23"/>
    <mergeCell ref="A3:H3"/>
    <mergeCell ref="B14:B17"/>
    <mergeCell ref="A18:C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4" tint="0.39997558519241921"/>
  </sheetPr>
  <dimension ref="A1:H10"/>
  <sheetViews>
    <sheetView zoomScaleNormal="100" workbookViewId="0">
      <selection activeCell="A91" sqref="A91"/>
    </sheetView>
  </sheetViews>
  <sheetFormatPr defaultRowHeight="15" x14ac:dyDescent="0.25"/>
  <cols>
    <col min="1" max="1" width="12.85546875" customWidth="1"/>
    <col min="2" max="2" width="32.7109375" customWidth="1"/>
    <col min="3" max="3" width="37.42578125" customWidth="1"/>
    <col min="4" max="4" width="16.85546875" style="33" customWidth="1"/>
    <col min="5" max="5" width="15.140625" style="153" customWidth="1"/>
    <col min="6" max="6" width="23.5703125" style="16" customWidth="1"/>
  </cols>
  <sheetData>
    <row r="1" spans="1:8" ht="25.5" x14ac:dyDescent="0.35">
      <c r="A1" s="361" t="s">
        <v>242</v>
      </c>
      <c r="B1" s="375"/>
      <c r="C1" s="375"/>
      <c r="D1" s="376"/>
      <c r="E1" s="26" t="s">
        <v>59</v>
      </c>
      <c r="F1" s="25">
        <f>SUM(F4:F10)</f>
        <v>0</v>
      </c>
    </row>
    <row r="2" spans="1:8" ht="47.25" x14ac:dyDescent="0.25">
      <c r="A2" s="28" t="s">
        <v>20</v>
      </c>
      <c r="B2" s="28" t="s">
        <v>57</v>
      </c>
      <c r="C2" s="28" t="s">
        <v>18</v>
      </c>
      <c r="D2" s="24" t="s">
        <v>237</v>
      </c>
      <c r="E2" s="34" t="s">
        <v>247</v>
      </c>
      <c r="F2" s="101" t="s">
        <v>192</v>
      </c>
    </row>
    <row r="3" spans="1:8" s="220" customFormat="1" ht="19.5" customHeight="1" x14ac:dyDescent="0.3">
      <c r="A3" s="377" t="s">
        <v>292</v>
      </c>
      <c r="B3" s="378"/>
      <c r="C3" s="378"/>
      <c r="D3" s="111"/>
      <c r="E3" s="111"/>
      <c r="F3" s="111"/>
      <c r="G3" s="215"/>
      <c r="H3" s="215"/>
    </row>
    <row r="4" spans="1:8" ht="138.75" customHeight="1" x14ac:dyDescent="0.25">
      <c r="A4" s="216" t="s">
        <v>217</v>
      </c>
      <c r="B4" s="216"/>
      <c r="C4" s="258" t="s">
        <v>308</v>
      </c>
      <c r="D4" s="127">
        <v>2785</v>
      </c>
      <c r="E4" s="11"/>
      <c r="F4" s="12">
        <f>E4*D4</f>
        <v>0</v>
      </c>
    </row>
    <row r="5" spans="1:8" ht="138.75" customHeight="1" x14ac:dyDescent="0.25">
      <c r="A5" s="216" t="s">
        <v>217</v>
      </c>
      <c r="B5" s="10"/>
      <c r="C5" s="258" t="s">
        <v>309</v>
      </c>
      <c r="D5" s="127">
        <v>3060</v>
      </c>
      <c r="E5" s="11"/>
      <c r="F5" s="12">
        <f>E5*D5</f>
        <v>0</v>
      </c>
    </row>
    <row r="6" spans="1:8" ht="138.75" customHeight="1" x14ac:dyDescent="0.25">
      <c r="A6" s="216" t="s">
        <v>217</v>
      </c>
      <c r="B6" s="301"/>
      <c r="C6" s="258" t="s">
        <v>310</v>
      </c>
      <c r="D6" s="127">
        <v>3860</v>
      </c>
      <c r="E6" s="11"/>
      <c r="F6" s="12">
        <f t="shared" ref="F6" si="0">E6*D6</f>
        <v>0</v>
      </c>
    </row>
    <row r="7" spans="1:8" ht="19.5" customHeight="1" x14ac:dyDescent="0.3">
      <c r="A7" s="377" t="s">
        <v>293</v>
      </c>
      <c r="B7" s="378"/>
      <c r="C7" s="111"/>
      <c r="D7" s="111"/>
      <c r="E7" s="111"/>
      <c r="F7" s="111"/>
      <c r="G7" s="215"/>
      <c r="H7" s="215"/>
    </row>
    <row r="8" spans="1:8" ht="126.75" customHeight="1" x14ac:dyDescent="0.25">
      <c r="A8" s="10" t="s">
        <v>217</v>
      </c>
      <c r="B8" s="10"/>
      <c r="C8" s="23" t="s">
        <v>244</v>
      </c>
      <c r="D8" s="76">
        <v>750</v>
      </c>
      <c r="E8" s="11"/>
      <c r="F8" s="12">
        <f>E8*D8</f>
        <v>0</v>
      </c>
    </row>
    <row r="9" spans="1:8" ht="126.75" customHeight="1" x14ac:dyDescent="0.25">
      <c r="A9" s="10" t="s">
        <v>217</v>
      </c>
      <c r="B9" s="301"/>
      <c r="C9" s="23" t="s">
        <v>245</v>
      </c>
      <c r="D9" s="76">
        <v>915</v>
      </c>
      <c r="E9" s="11"/>
      <c r="F9" s="12">
        <f>E9*D9</f>
        <v>0</v>
      </c>
    </row>
    <row r="10" spans="1:8" ht="126.75" customHeight="1" x14ac:dyDescent="0.25">
      <c r="A10" s="10" t="s">
        <v>217</v>
      </c>
      <c r="B10" s="301"/>
      <c r="C10" s="23" t="s">
        <v>246</v>
      </c>
      <c r="D10" s="76">
        <v>1160</v>
      </c>
      <c r="E10" s="11"/>
      <c r="F10" s="12">
        <f t="shared" ref="F10" si="1">E10*D10</f>
        <v>0</v>
      </c>
    </row>
  </sheetData>
  <mergeCells count="3">
    <mergeCell ref="A1:D1"/>
    <mergeCell ref="A3:C3"/>
    <mergeCell ref="A7:B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5" tint="0.59999389629810485"/>
  </sheetPr>
  <dimension ref="A1:I292"/>
  <sheetViews>
    <sheetView zoomScaleNormal="100" workbookViewId="0">
      <selection activeCell="A161" sqref="A161"/>
    </sheetView>
  </sheetViews>
  <sheetFormatPr defaultRowHeight="18.75" x14ac:dyDescent="0.25"/>
  <cols>
    <col min="1" max="1" width="8.42578125" customWidth="1"/>
    <col min="2" max="2" width="25" customWidth="1"/>
    <col min="3" max="3" width="25.5703125" style="153" customWidth="1"/>
    <col min="4" max="4" width="12.28515625" style="153" customWidth="1"/>
    <col min="5" max="5" width="10.85546875" style="153" customWidth="1"/>
    <col min="6" max="6" width="12.28515625" style="58" customWidth="1"/>
    <col min="7" max="7" width="15.140625" style="153" customWidth="1"/>
    <col min="8" max="8" width="23.5703125" style="16" customWidth="1"/>
  </cols>
  <sheetData>
    <row r="1" spans="1:8" ht="25.5" x14ac:dyDescent="0.25">
      <c r="A1" s="379" t="s">
        <v>505</v>
      </c>
      <c r="B1" s="379"/>
      <c r="C1" s="379"/>
      <c r="D1" s="379"/>
      <c r="E1" s="379"/>
      <c r="F1" s="380"/>
      <c r="G1" s="26" t="s">
        <v>59</v>
      </c>
      <c r="H1" s="25">
        <f>SUM(H4:H96)</f>
        <v>0</v>
      </c>
    </row>
    <row r="2" spans="1:8" ht="63" x14ac:dyDescent="0.25">
      <c r="A2" s="28" t="s">
        <v>20</v>
      </c>
      <c r="B2" s="5" t="s">
        <v>57</v>
      </c>
      <c r="C2" s="28" t="s">
        <v>18</v>
      </c>
      <c r="D2" s="28" t="s">
        <v>220</v>
      </c>
      <c r="E2" s="28" t="s">
        <v>248</v>
      </c>
      <c r="F2" s="24" t="s">
        <v>182</v>
      </c>
      <c r="G2" s="34" t="s">
        <v>193</v>
      </c>
      <c r="H2" s="101" t="s">
        <v>192</v>
      </c>
    </row>
    <row r="3" spans="1:8" ht="19.5" x14ac:dyDescent="0.25">
      <c r="A3" s="89"/>
      <c r="B3" s="90"/>
      <c r="C3" s="89"/>
      <c r="D3" s="89"/>
      <c r="E3" s="89"/>
      <c r="F3" s="91"/>
      <c r="G3" s="73"/>
      <c r="H3" s="74"/>
    </row>
    <row r="4" spans="1:8" ht="41.25" customHeight="1" x14ac:dyDescent="0.25">
      <c r="A4" s="42" t="s">
        <v>22</v>
      </c>
      <c r="B4" s="381"/>
      <c r="C4" s="359" t="s">
        <v>227</v>
      </c>
      <c r="D4" s="160" t="s">
        <v>228</v>
      </c>
      <c r="E4" s="43">
        <v>5</v>
      </c>
      <c r="F4" s="86">
        <v>205</v>
      </c>
      <c r="G4" s="66"/>
      <c r="H4" s="67">
        <f>F4*G4</f>
        <v>0</v>
      </c>
    </row>
    <row r="5" spans="1:8" ht="41.25" customHeight="1" x14ac:dyDescent="0.25">
      <c r="A5" s="10" t="s">
        <v>22</v>
      </c>
      <c r="B5" s="381"/>
      <c r="C5" s="364"/>
      <c r="D5" s="157" t="s">
        <v>229</v>
      </c>
      <c r="E5" s="21">
        <v>5</v>
      </c>
      <c r="F5" s="86">
        <v>205</v>
      </c>
      <c r="G5" s="11"/>
      <c r="H5" s="12">
        <f t="shared" ref="H5:H54" si="0">G5*F5</f>
        <v>0</v>
      </c>
    </row>
    <row r="6" spans="1:8" ht="41.25" customHeight="1" x14ac:dyDescent="0.25">
      <c r="A6" s="10" t="s">
        <v>22</v>
      </c>
      <c r="B6" s="381"/>
      <c r="C6" s="364"/>
      <c r="D6" s="157" t="s">
        <v>230</v>
      </c>
      <c r="E6" s="21">
        <v>5</v>
      </c>
      <c r="F6" s="86">
        <v>205</v>
      </c>
      <c r="G6" s="11"/>
      <c r="H6" s="12">
        <f t="shared" si="0"/>
        <v>0</v>
      </c>
    </row>
    <row r="7" spans="1:8" ht="19.5" x14ac:dyDescent="0.25">
      <c r="A7" s="89"/>
      <c r="B7" s="90"/>
      <c r="C7" s="89"/>
      <c r="D7" s="89"/>
      <c r="E7" s="89"/>
      <c r="F7" s="91"/>
      <c r="G7" s="73"/>
      <c r="H7" s="74"/>
    </row>
    <row r="8" spans="1:8" ht="20.25" customHeight="1" x14ac:dyDescent="0.25">
      <c r="A8" s="10" t="s">
        <v>22</v>
      </c>
      <c r="B8" s="386"/>
      <c r="C8" s="384" t="s">
        <v>231</v>
      </c>
      <c r="D8" s="158">
        <v>2</v>
      </c>
      <c r="E8" s="21">
        <v>5</v>
      </c>
      <c r="F8" s="75">
        <v>205</v>
      </c>
      <c r="G8" s="11"/>
      <c r="H8" s="12">
        <f t="shared" si="0"/>
        <v>0</v>
      </c>
    </row>
    <row r="9" spans="1:8" ht="20.25" customHeight="1" x14ac:dyDescent="0.25">
      <c r="A9" s="10" t="s">
        <v>22</v>
      </c>
      <c r="B9" s="387"/>
      <c r="C9" s="365"/>
      <c r="D9" s="158">
        <v>2.5</v>
      </c>
      <c r="E9" s="21">
        <v>5</v>
      </c>
      <c r="F9" s="75">
        <v>205</v>
      </c>
      <c r="G9" s="11"/>
      <c r="H9" s="12">
        <f>F9*G9</f>
        <v>0</v>
      </c>
    </row>
    <row r="10" spans="1:8" ht="20.25" customHeight="1" x14ac:dyDescent="0.25">
      <c r="A10" s="10" t="s">
        <v>22</v>
      </c>
      <c r="B10" s="387"/>
      <c r="C10" s="365"/>
      <c r="D10" s="158">
        <v>3</v>
      </c>
      <c r="E10" s="21">
        <v>5</v>
      </c>
      <c r="F10" s="75">
        <v>205</v>
      </c>
      <c r="G10" s="11"/>
      <c r="H10" s="12">
        <f>F10*G10</f>
        <v>0</v>
      </c>
    </row>
    <row r="11" spans="1:8" ht="20.25" customHeight="1" x14ac:dyDescent="0.25">
      <c r="A11" s="10" t="s">
        <v>22</v>
      </c>
      <c r="B11" s="387"/>
      <c r="C11" s="365"/>
      <c r="D11" s="159">
        <v>4</v>
      </c>
      <c r="E11" s="19">
        <v>5</v>
      </c>
      <c r="F11" s="75">
        <v>205</v>
      </c>
      <c r="G11" s="11"/>
      <c r="H11" s="12">
        <f t="shared" si="0"/>
        <v>0</v>
      </c>
    </row>
    <row r="12" spans="1:8" ht="20.25" customHeight="1" x14ac:dyDescent="0.25">
      <c r="A12" s="10" t="s">
        <v>22</v>
      </c>
      <c r="B12" s="387"/>
      <c r="C12" s="360"/>
      <c r="D12" s="159">
        <v>5</v>
      </c>
      <c r="E12" s="19">
        <v>5</v>
      </c>
      <c r="F12" s="75">
        <v>205</v>
      </c>
      <c r="G12" s="11"/>
      <c r="H12" s="12">
        <f t="shared" si="0"/>
        <v>0</v>
      </c>
    </row>
    <row r="13" spans="1:8" ht="87" customHeight="1" x14ac:dyDescent="0.25">
      <c r="A13" s="163" t="s">
        <v>22</v>
      </c>
      <c r="B13" s="388"/>
      <c r="C13" s="169" t="s">
        <v>225</v>
      </c>
      <c r="D13" s="81" t="s">
        <v>511</v>
      </c>
      <c r="E13" s="81">
        <v>5</v>
      </c>
      <c r="F13" s="202">
        <v>225</v>
      </c>
      <c r="G13" s="164"/>
      <c r="H13" s="201">
        <f t="shared" si="0"/>
        <v>0</v>
      </c>
    </row>
    <row r="14" spans="1:8" ht="19.5" customHeight="1" x14ac:dyDescent="0.25">
      <c r="A14" s="166"/>
      <c r="B14" s="168"/>
      <c r="C14" s="170"/>
      <c r="D14" s="171"/>
      <c r="E14" s="172"/>
      <c r="F14" s="174"/>
      <c r="G14" s="176"/>
      <c r="H14" s="165"/>
    </row>
    <row r="15" spans="1:8" ht="37.5" customHeight="1" x14ac:dyDescent="0.25">
      <c r="A15" s="167" t="s">
        <v>22</v>
      </c>
      <c r="B15" s="382"/>
      <c r="C15" s="385" t="s">
        <v>232</v>
      </c>
      <c r="D15" s="85">
        <v>2.5</v>
      </c>
      <c r="E15" s="173">
        <v>5</v>
      </c>
      <c r="F15" s="175">
        <v>205</v>
      </c>
      <c r="G15" s="177"/>
      <c r="H15" s="12">
        <f t="shared" si="0"/>
        <v>0</v>
      </c>
    </row>
    <row r="16" spans="1:8" ht="39" customHeight="1" x14ac:dyDescent="0.25">
      <c r="A16" s="10" t="s">
        <v>22</v>
      </c>
      <c r="B16" s="383"/>
      <c r="C16" s="365"/>
      <c r="D16" s="159">
        <v>3</v>
      </c>
      <c r="E16" s="19">
        <v>5</v>
      </c>
      <c r="F16" s="175">
        <v>205</v>
      </c>
      <c r="G16" s="11"/>
      <c r="H16" s="12">
        <f t="shared" si="0"/>
        <v>0</v>
      </c>
    </row>
    <row r="17" spans="1:9" ht="35.25" customHeight="1" x14ac:dyDescent="0.25">
      <c r="A17" s="10" t="s">
        <v>22</v>
      </c>
      <c r="B17" s="383"/>
      <c r="C17" s="365"/>
      <c r="D17" s="159">
        <v>4</v>
      </c>
      <c r="E17" s="19">
        <v>5</v>
      </c>
      <c r="F17" s="175">
        <v>205</v>
      </c>
      <c r="G17" s="11"/>
      <c r="H17" s="12">
        <f t="shared" si="0"/>
        <v>0</v>
      </c>
    </row>
    <row r="18" spans="1:9" ht="33" customHeight="1" x14ac:dyDescent="0.25">
      <c r="A18" s="10" t="s">
        <v>22</v>
      </c>
      <c r="B18" s="383"/>
      <c r="C18" s="360"/>
      <c r="D18" s="159">
        <v>5</v>
      </c>
      <c r="E18" s="19">
        <v>5</v>
      </c>
      <c r="F18" s="175">
        <v>205</v>
      </c>
      <c r="G18" s="11"/>
      <c r="H18" s="12">
        <f t="shared" si="0"/>
        <v>0</v>
      </c>
    </row>
    <row r="19" spans="1:9" ht="19.5" x14ac:dyDescent="0.25">
      <c r="A19" s="89"/>
      <c r="B19" s="90"/>
      <c r="C19" s="89"/>
      <c r="D19" s="89"/>
      <c r="E19" s="150"/>
      <c r="F19" s="151"/>
      <c r="G19" s="73"/>
      <c r="H19" s="74"/>
    </row>
    <row r="20" spans="1:9" ht="18.75" customHeight="1" x14ac:dyDescent="0.25">
      <c r="A20" s="10" t="s">
        <v>22</v>
      </c>
      <c r="B20" s="386"/>
      <c r="C20" s="384" t="s">
        <v>233</v>
      </c>
      <c r="D20" s="158">
        <v>1</v>
      </c>
      <c r="E20" s="22">
        <v>5</v>
      </c>
      <c r="F20" s="76">
        <v>205</v>
      </c>
      <c r="G20" s="11"/>
      <c r="H20" s="12">
        <f t="shared" si="0"/>
        <v>0</v>
      </c>
    </row>
    <row r="21" spans="1:9" ht="18.75" customHeight="1" x14ac:dyDescent="0.25">
      <c r="A21" s="10" t="s">
        <v>22</v>
      </c>
      <c r="B21" s="387"/>
      <c r="C21" s="365"/>
      <c r="D21" s="158">
        <v>1.5</v>
      </c>
      <c r="E21" s="22">
        <v>5</v>
      </c>
      <c r="F21" s="76">
        <v>205</v>
      </c>
      <c r="G21" s="11"/>
      <c r="H21" s="12">
        <f t="shared" si="0"/>
        <v>0</v>
      </c>
    </row>
    <row r="22" spans="1:9" ht="18.75" customHeight="1" x14ac:dyDescent="0.25">
      <c r="A22" s="10" t="s">
        <v>22</v>
      </c>
      <c r="B22" s="387"/>
      <c r="C22" s="365"/>
      <c r="D22" s="158">
        <v>2</v>
      </c>
      <c r="E22" s="22">
        <v>5</v>
      </c>
      <c r="F22" s="76">
        <v>205</v>
      </c>
      <c r="G22" s="11"/>
      <c r="H22" s="12">
        <f t="shared" si="0"/>
        <v>0</v>
      </c>
    </row>
    <row r="23" spans="1:9" ht="18.75" customHeight="1" x14ac:dyDescent="0.25">
      <c r="A23" s="10" t="s">
        <v>22</v>
      </c>
      <c r="B23" s="387"/>
      <c r="C23" s="365"/>
      <c r="D23" s="158">
        <v>2.5</v>
      </c>
      <c r="E23" s="22">
        <v>5</v>
      </c>
      <c r="F23" s="76">
        <v>205</v>
      </c>
      <c r="G23" s="11"/>
      <c r="H23" s="12">
        <f t="shared" si="0"/>
        <v>0</v>
      </c>
    </row>
    <row r="24" spans="1:9" ht="18.75" customHeight="1" x14ac:dyDescent="0.25">
      <c r="A24" s="10" t="s">
        <v>22</v>
      </c>
      <c r="B24" s="387"/>
      <c r="C24" s="365"/>
      <c r="D24" s="158">
        <v>4</v>
      </c>
      <c r="E24" s="22">
        <v>5</v>
      </c>
      <c r="F24" s="76">
        <v>205</v>
      </c>
      <c r="G24" s="11"/>
      <c r="H24" s="12">
        <f t="shared" si="0"/>
        <v>0</v>
      </c>
    </row>
    <row r="25" spans="1:9" ht="18.75" customHeight="1" x14ac:dyDescent="0.25">
      <c r="A25" s="10" t="s">
        <v>22</v>
      </c>
      <c r="B25" s="387"/>
      <c r="C25" s="360"/>
      <c r="D25" s="158">
        <v>5</v>
      </c>
      <c r="E25" s="22">
        <v>5</v>
      </c>
      <c r="F25" s="76">
        <v>205</v>
      </c>
      <c r="G25" s="11"/>
      <c r="H25" s="12">
        <f t="shared" si="0"/>
        <v>0</v>
      </c>
    </row>
    <row r="26" spans="1:9" ht="83.25" customHeight="1" x14ac:dyDescent="0.25">
      <c r="A26" s="10" t="s">
        <v>22</v>
      </c>
      <c r="B26" s="389"/>
      <c r="C26" s="8" t="s">
        <v>224</v>
      </c>
      <c r="D26" s="19" t="s">
        <v>512</v>
      </c>
      <c r="E26" s="21">
        <v>5</v>
      </c>
      <c r="F26" s="75">
        <v>225</v>
      </c>
      <c r="G26" s="11"/>
      <c r="H26" s="12">
        <f>G26*F26</f>
        <v>0</v>
      </c>
    </row>
    <row r="27" spans="1:9" ht="20.25" customHeight="1" x14ac:dyDescent="0.25">
      <c r="A27" s="185"/>
      <c r="B27" s="179"/>
      <c r="C27" s="180"/>
      <c r="D27" s="181"/>
      <c r="E27" s="182"/>
      <c r="F27" s="183"/>
      <c r="G27" s="187"/>
      <c r="H27" s="186"/>
      <c r="I27" s="184"/>
    </row>
    <row r="28" spans="1:9" ht="18.75" customHeight="1" x14ac:dyDescent="0.25">
      <c r="A28" s="10" t="s">
        <v>22</v>
      </c>
      <c r="B28" s="386"/>
      <c r="C28" s="384" t="s">
        <v>234</v>
      </c>
      <c r="D28" s="19">
        <v>1.5</v>
      </c>
      <c r="E28" s="21">
        <v>5</v>
      </c>
      <c r="F28" s="75">
        <v>205</v>
      </c>
      <c r="G28" s="11"/>
      <c r="H28" s="12">
        <f t="shared" si="0"/>
        <v>0</v>
      </c>
    </row>
    <row r="29" spans="1:9" ht="18.75" customHeight="1" x14ac:dyDescent="0.25">
      <c r="A29" s="10" t="s">
        <v>22</v>
      </c>
      <c r="B29" s="387"/>
      <c r="C29" s="365"/>
      <c r="D29" s="159">
        <v>2</v>
      </c>
      <c r="E29" s="21">
        <v>5</v>
      </c>
      <c r="F29" s="75">
        <v>205</v>
      </c>
      <c r="G29" s="11"/>
      <c r="H29" s="12">
        <f>G29*F29</f>
        <v>0</v>
      </c>
    </row>
    <row r="30" spans="1:9" ht="18.75" customHeight="1" x14ac:dyDescent="0.25">
      <c r="A30" s="10" t="s">
        <v>22</v>
      </c>
      <c r="B30" s="387"/>
      <c r="C30" s="365"/>
      <c r="D30" s="159">
        <v>2.5</v>
      </c>
      <c r="E30" s="21">
        <v>5</v>
      </c>
      <c r="F30" s="75">
        <v>205</v>
      </c>
      <c r="G30" s="11"/>
      <c r="H30" s="12">
        <f t="shared" si="0"/>
        <v>0</v>
      </c>
    </row>
    <row r="31" spans="1:9" ht="18.75" customHeight="1" x14ac:dyDescent="0.25">
      <c r="A31" s="10" t="s">
        <v>22</v>
      </c>
      <c r="B31" s="387"/>
      <c r="C31" s="365"/>
      <c r="D31" s="159">
        <v>3</v>
      </c>
      <c r="E31" s="21">
        <v>5</v>
      </c>
      <c r="F31" s="75">
        <v>205</v>
      </c>
      <c r="G31" s="11"/>
      <c r="H31" s="12">
        <f t="shared" si="0"/>
        <v>0</v>
      </c>
    </row>
    <row r="32" spans="1:9" ht="18.75" customHeight="1" x14ac:dyDescent="0.25">
      <c r="A32" s="10" t="s">
        <v>22</v>
      </c>
      <c r="B32" s="387"/>
      <c r="C32" s="365"/>
      <c r="D32" s="159">
        <v>4</v>
      </c>
      <c r="E32" s="21">
        <v>5</v>
      </c>
      <c r="F32" s="75">
        <v>205</v>
      </c>
      <c r="G32" s="11"/>
      <c r="H32" s="12">
        <f t="shared" si="0"/>
        <v>0</v>
      </c>
    </row>
    <row r="33" spans="1:9" ht="18.75" customHeight="1" x14ac:dyDescent="0.25">
      <c r="A33" s="10" t="s">
        <v>22</v>
      </c>
      <c r="B33" s="387"/>
      <c r="C33" s="365"/>
      <c r="D33" s="159">
        <v>6</v>
      </c>
      <c r="E33" s="21">
        <v>5</v>
      </c>
      <c r="F33" s="75">
        <v>225</v>
      </c>
      <c r="G33" s="11"/>
      <c r="H33" s="12">
        <f t="shared" si="0"/>
        <v>0</v>
      </c>
    </row>
    <row r="34" spans="1:9" ht="81" customHeight="1" x14ac:dyDescent="0.25">
      <c r="A34" s="10" t="s">
        <v>22</v>
      </c>
      <c r="B34" s="393"/>
      <c r="C34" s="8" t="s">
        <v>223</v>
      </c>
      <c r="D34" s="19" t="s">
        <v>513</v>
      </c>
      <c r="E34" s="21">
        <v>5</v>
      </c>
      <c r="F34" s="75">
        <v>225</v>
      </c>
      <c r="G34" s="11"/>
      <c r="H34" s="12">
        <f>G34*F34</f>
        <v>0</v>
      </c>
    </row>
    <row r="35" spans="1:9" ht="18.75" customHeight="1" x14ac:dyDescent="0.25">
      <c r="A35" s="178"/>
      <c r="B35" s="188"/>
      <c r="C35" s="180"/>
      <c r="D35" s="181"/>
      <c r="E35" s="182"/>
      <c r="F35" s="183"/>
      <c r="G35" s="189"/>
      <c r="H35" s="156"/>
      <c r="I35" s="184"/>
    </row>
    <row r="36" spans="1:9" ht="20.25" customHeight="1" x14ac:dyDescent="0.25">
      <c r="A36" s="10" t="s">
        <v>22</v>
      </c>
      <c r="B36" s="386"/>
      <c r="C36" s="384" t="s">
        <v>235</v>
      </c>
      <c r="D36" s="158">
        <v>1.5</v>
      </c>
      <c r="E36" s="22">
        <v>5</v>
      </c>
      <c r="F36" s="76">
        <v>205</v>
      </c>
      <c r="G36" s="11"/>
      <c r="H36" s="12">
        <f t="shared" si="0"/>
        <v>0</v>
      </c>
    </row>
    <row r="37" spans="1:9" ht="20.25" customHeight="1" x14ac:dyDescent="0.25">
      <c r="A37" s="10" t="s">
        <v>22</v>
      </c>
      <c r="B37" s="387"/>
      <c r="C37" s="365"/>
      <c r="D37" s="158">
        <v>2</v>
      </c>
      <c r="E37" s="22">
        <v>5</v>
      </c>
      <c r="F37" s="76">
        <v>205</v>
      </c>
      <c r="G37" s="11"/>
      <c r="H37" s="12">
        <f t="shared" si="0"/>
        <v>0</v>
      </c>
    </row>
    <row r="38" spans="1:9" ht="20.25" customHeight="1" x14ac:dyDescent="0.25">
      <c r="A38" s="10" t="s">
        <v>22</v>
      </c>
      <c r="B38" s="387"/>
      <c r="C38" s="365"/>
      <c r="D38" s="158">
        <v>2.5</v>
      </c>
      <c r="E38" s="22">
        <v>5</v>
      </c>
      <c r="F38" s="76">
        <v>205</v>
      </c>
      <c r="G38" s="11"/>
      <c r="H38" s="12">
        <f t="shared" si="0"/>
        <v>0</v>
      </c>
    </row>
    <row r="39" spans="1:9" ht="20.25" customHeight="1" x14ac:dyDescent="0.25">
      <c r="A39" s="10" t="s">
        <v>22</v>
      </c>
      <c r="B39" s="387"/>
      <c r="C39" s="365"/>
      <c r="D39" s="158">
        <v>3</v>
      </c>
      <c r="E39" s="22">
        <v>5</v>
      </c>
      <c r="F39" s="76">
        <v>205</v>
      </c>
      <c r="G39" s="11"/>
      <c r="H39" s="12">
        <f t="shared" si="0"/>
        <v>0</v>
      </c>
    </row>
    <row r="40" spans="1:9" ht="20.25" customHeight="1" x14ac:dyDescent="0.25">
      <c r="A40" s="10" t="s">
        <v>22</v>
      </c>
      <c r="B40" s="387"/>
      <c r="C40" s="360"/>
      <c r="D40" s="158">
        <v>4</v>
      </c>
      <c r="E40" s="22">
        <v>5</v>
      </c>
      <c r="F40" s="76">
        <v>205</v>
      </c>
      <c r="G40" s="11"/>
      <c r="H40" s="12">
        <f t="shared" si="0"/>
        <v>0</v>
      </c>
    </row>
    <row r="41" spans="1:9" ht="80.25" customHeight="1" x14ac:dyDescent="0.25">
      <c r="A41" s="10" t="s">
        <v>22</v>
      </c>
      <c r="B41" s="393"/>
      <c r="C41" s="8" t="s">
        <v>222</v>
      </c>
      <c r="D41" s="19" t="s">
        <v>513</v>
      </c>
      <c r="E41" s="21">
        <v>5</v>
      </c>
      <c r="F41" s="75">
        <v>225</v>
      </c>
      <c r="G41" s="11"/>
      <c r="H41" s="12">
        <f>G41*F41</f>
        <v>0</v>
      </c>
    </row>
    <row r="42" spans="1:9" ht="18" customHeight="1" x14ac:dyDescent="0.25">
      <c r="A42" s="155"/>
      <c r="B42" s="190"/>
      <c r="C42" s="191"/>
      <c r="D42" s="192"/>
      <c r="E42" s="193"/>
      <c r="F42" s="194"/>
      <c r="G42" s="187"/>
      <c r="H42" s="186"/>
    </row>
    <row r="43" spans="1:9" ht="18.75" customHeight="1" x14ac:dyDescent="0.25">
      <c r="A43" s="10" t="s">
        <v>22</v>
      </c>
      <c r="B43" s="386"/>
      <c r="C43" s="365"/>
      <c r="D43" s="161">
        <v>1.5</v>
      </c>
      <c r="E43" s="22">
        <v>5</v>
      </c>
      <c r="F43" s="76">
        <v>205</v>
      </c>
      <c r="G43" s="11"/>
      <c r="H43" s="12">
        <f t="shared" si="0"/>
        <v>0</v>
      </c>
    </row>
    <row r="44" spans="1:9" ht="18.75" customHeight="1" x14ac:dyDescent="0.25">
      <c r="A44" s="10" t="s">
        <v>22</v>
      </c>
      <c r="B44" s="387"/>
      <c r="C44" s="365"/>
      <c r="D44" s="161">
        <v>2</v>
      </c>
      <c r="E44" s="22">
        <v>5</v>
      </c>
      <c r="F44" s="76">
        <v>205</v>
      </c>
      <c r="G44" s="11"/>
      <c r="H44" s="12">
        <f t="shared" si="0"/>
        <v>0</v>
      </c>
    </row>
    <row r="45" spans="1:9" ht="18.75" customHeight="1" x14ac:dyDescent="0.25">
      <c r="A45" s="10" t="s">
        <v>22</v>
      </c>
      <c r="B45" s="387"/>
      <c r="C45" s="365"/>
      <c r="D45" s="161">
        <v>2.5</v>
      </c>
      <c r="E45" s="22">
        <v>5</v>
      </c>
      <c r="F45" s="76">
        <v>205</v>
      </c>
      <c r="G45" s="11"/>
      <c r="H45" s="12">
        <f t="shared" si="0"/>
        <v>0</v>
      </c>
    </row>
    <row r="46" spans="1:9" ht="18.75" customHeight="1" x14ac:dyDescent="0.25">
      <c r="A46" s="10" t="s">
        <v>22</v>
      </c>
      <c r="B46" s="387"/>
      <c r="C46" s="365"/>
      <c r="D46" s="161">
        <v>3</v>
      </c>
      <c r="E46" s="22">
        <v>5</v>
      </c>
      <c r="F46" s="76">
        <v>205</v>
      </c>
      <c r="G46" s="11"/>
      <c r="H46" s="12">
        <f t="shared" si="0"/>
        <v>0</v>
      </c>
    </row>
    <row r="47" spans="1:9" ht="18.75" customHeight="1" x14ac:dyDescent="0.25">
      <c r="A47" s="10" t="s">
        <v>22</v>
      </c>
      <c r="B47" s="387"/>
      <c r="C47" s="360"/>
      <c r="D47" s="161">
        <v>4</v>
      </c>
      <c r="E47" s="22">
        <v>5</v>
      </c>
      <c r="F47" s="76">
        <v>205</v>
      </c>
      <c r="G47" s="11"/>
      <c r="H47" s="12">
        <f t="shared" si="0"/>
        <v>0</v>
      </c>
    </row>
    <row r="48" spans="1:9" ht="82.5" customHeight="1" x14ac:dyDescent="0.25">
      <c r="A48" s="61" t="s">
        <v>22</v>
      </c>
      <c r="B48" s="393"/>
      <c r="C48" s="79" t="s">
        <v>221</v>
      </c>
      <c r="D48" s="81" t="s">
        <v>514</v>
      </c>
      <c r="E48" s="41">
        <v>5</v>
      </c>
      <c r="F48" s="82">
        <v>225</v>
      </c>
      <c r="G48" s="62"/>
      <c r="H48" s="63">
        <f>F48*G48</f>
        <v>0</v>
      </c>
    </row>
    <row r="49" spans="1:8" ht="21" customHeight="1" x14ac:dyDescent="0.25">
      <c r="A49" s="178"/>
      <c r="B49" s="188"/>
      <c r="C49" s="180"/>
      <c r="D49" s="181"/>
      <c r="E49" s="195"/>
      <c r="F49" s="183"/>
      <c r="G49" s="187"/>
      <c r="H49" s="186"/>
    </row>
    <row r="50" spans="1:8" ht="20.25" customHeight="1" x14ac:dyDescent="0.25">
      <c r="A50" s="10" t="s">
        <v>22</v>
      </c>
      <c r="B50" s="386"/>
      <c r="C50" s="384" t="s">
        <v>236</v>
      </c>
      <c r="D50" s="158">
        <v>1</v>
      </c>
      <c r="E50" s="21">
        <v>5</v>
      </c>
      <c r="F50" s="75">
        <v>205</v>
      </c>
      <c r="G50" s="11"/>
      <c r="H50" s="12">
        <f t="shared" si="0"/>
        <v>0</v>
      </c>
    </row>
    <row r="51" spans="1:8" ht="20.25" customHeight="1" x14ac:dyDescent="0.25">
      <c r="A51" s="10" t="s">
        <v>22</v>
      </c>
      <c r="B51" s="387"/>
      <c r="C51" s="365"/>
      <c r="D51" s="158">
        <v>1.5</v>
      </c>
      <c r="E51" s="21">
        <v>5</v>
      </c>
      <c r="F51" s="75">
        <v>205</v>
      </c>
      <c r="G51" s="11"/>
      <c r="H51" s="12">
        <f>G51*F51</f>
        <v>0</v>
      </c>
    </row>
    <row r="52" spans="1:8" ht="20.25" customHeight="1" x14ac:dyDescent="0.25">
      <c r="A52" s="10" t="s">
        <v>22</v>
      </c>
      <c r="B52" s="387"/>
      <c r="C52" s="365"/>
      <c r="D52" s="158">
        <v>2</v>
      </c>
      <c r="E52" s="21">
        <v>5</v>
      </c>
      <c r="F52" s="75">
        <v>205</v>
      </c>
      <c r="G52" s="11"/>
      <c r="H52" s="12">
        <f t="shared" si="0"/>
        <v>0</v>
      </c>
    </row>
    <row r="53" spans="1:8" ht="20.25" customHeight="1" x14ac:dyDescent="0.25">
      <c r="A53" s="10" t="s">
        <v>22</v>
      </c>
      <c r="B53" s="387"/>
      <c r="C53" s="365"/>
      <c r="D53" s="158">
        <v>2.5</v>
      </c>
      <c r="E53" s="21">
        <v>5</v>
      </c>
      <c r="F53" s="75">
        <v>205</v>
      </c>
      <c r="G53" s="11"/>
      <c r="H53" s="12">
        <f t="shared" si="0"/>
        <v>0</v>
      </c>
    </row>
    <row r="54" spans="1:8" ht="20.25" customHeight="1" x14ac:dyDescent="0.25">
      <c r="A54" s="10" t="s">
        <v>22</v>
      </c>
      <c r="B54" s="387"/>
      <c r="C54" s="360"/>
      <c r="D54" s="158">
        <v>3</v>
      </c>
      <c r="E54" s="21">
        <v>5</v>
      </c>
      <c r="F54" s="75">
        <v>205</v>
      </c>
      <c r="G54" s="11"/>
      <c r="H54" s="12">
        <f t="shared" si="0"/>
        <v>0</v>
      </c>
    </row>
    <row r="55" spans="1:8" ht="78.75" customHeight="1" x14ac:dyDescent="0.25">
      <c r="A55" s="197" t="s">
        <v>22</v>
      </c>
      <c r="B55" s="394"/>
      <c r="C55" s="162" t="s">
        <v>226</v>
      </c>
      <c r="D55" s="199" t="s">
        <v>514</v>
      </c>
      <c r="E55" s="41">
        <v>5</v>
      </c>
      <c r="F55" s="198">
        <v>225</v>
      </c>
      <c r="G55" s="62"/>
      <c r="H55" s="63">
        <f>G55*F55</f>
        <v>0</v>
      </c>
    </row>
    <row r="56" spans="1:8" ht="17.25" x14ac:dyDescent="0.25">
      <c r="C56" s="196"/>
      <c r="E56" s="196"/>
      <c r="F56" s="77"/>
      <c r="G56" s="196"/>
      <c r="H56" s="200"/>
    </row>
    <row r="57" spans="1:8" ht="21.75" customHeight="1" x14ac:dyDescent="0.25">
      <c r="A57" s="10" t="s">
        <v>22</v>
      </c>
      <c r="B57" s="386"/>
      <c r="C57" s="384" t="s">
        <v>488</v>
      </c>
      <c r="D57" s="158">
        <v>1.5</v>
      </c>
      <c r="E57" s="21">
        <v>5</v>
      </c>
      <c r="F57" s="75">
        <v>205</v>
      </c>
      <c r="G57" s="11"/>
      <c r="H57" s="12">
        <f>G57*F57</f>
        <v>0</v>
      </c>
    </row>
    <row r="58" spans="1:8" ht="21.75" customHeight="1" x14ac:dyDescent="0.25">
      <c r="A58" s="10" t="s">
        <v>22</v>
      </c>
      <c r="B58" s="387"/>
      <c r="C58" s="365"/>
      <c r="D58" s="158">
        <v>2</v>
      </c>
      <c r="E58" s="21">
        <v>5</v>
      </c>
      <c r="F58" s="75">
        <v>205</v>
      </c>
      <c r="G58" s="11"/>
      <c r="H58" s="12">
        <f t="shared" ref="H58:H60" si="1">G58*F58</f>
        <v>0</v>
      </c>
    </row>
    <row r="59" spans="1:8" ht="21.75" customHeight="1" x14ac:dyDescent="0.25">
      <c r="A59" s="10" t="s">
        <v>22</v>
      </c>
      <c r="B59" s="387"/>
      <c r="C59" s="365"/>
      <c r="D59" s="158">
        <v>2.5</v>
      </c>
      <c r="E59" s="21">
        <v>5</v>
      </c>
      <c r="F59" s="75">
        <v>205</v>
      </c>
      <c r="G59" s="11"/>
      <c r="H59" s="12">
        <f t="shared" si="1"/>
        <v>0</v>
      </c>
    </row>
    <row r="60" spans="1:8" ht="21.75" customHeight="1" x14ac:dyDescent="0.25">
      <c r="A60" s="10" t="s">
        <v>22</v>
      </c>
      <c r="B60" s="387"/>
      <c r="C60" s="365"/>
      <c r="D60" s="158">
        <v>3</v>
      </c>
      <c r="E60" s="21">
        <v>5</v>
      </c>
      <c r="F60" s="75">
        <v>205</v>
      </c>
      <c r="G60" s="11"/>
      <c r="H60" s="12">
        <f t="shared" si="1"/>
        <v>0</v>
      </c>
    </row>
    <row r="61" spans="1:8" ht="21.75" customHeight="1" x14ac:dyDescent="0.25">
      <c r="A61" s="10" t="s">
        <v>22</v>
      </c>
      <c r="B61" s="387"/>
      <c r="C61" s="365"/>
      <c r="D61" s="158">
        <v>4</v>
      </c>
      <c r="E61" s="21">
        <v>5</v>
      </c>
      <c r="F61" s="75">
        <v>205</v>
      </c>
      <c r="G61" s="11"/>
      <c r="H61" s="12">
        <f t="shared" ref="H61:H62" si="2">G61*F61</f>
        <v>0</v>
      </c>
    </row>
    <row r="62" spans="1:8" ht="21.75" customHeight="1" x14ac:dyDescent="0.25">
      <c r="A62" s="10" t="s">
        <v>22</v>
      </c>
      <c r="B62" s="389"/>
      <c r="C62" s="360"/>
      <c r="D62" s="158">
        <v>5</v>
      </c>
      <c r="E62" s="21">
        <v>5</v>
      </c>
      <c r="F62" s="75">
        <v>205</v>
      </c>
      <c r="G62" s="11"/>
      <c r="H62" s="12">
        <f t="shared" si="2"/>
        <v>0</v>
      </c>
    </row>
    <row r="63" spans="1:8" ht="17.25" x14ac:dyDescent="0.25">
      <c r="F63" s="77"/>
    </row>
    <row r="64" spans="1:8" ht="39.75" customHeight="1" x14ac:dyDescent="0.25">
      <c r="A64" s="10" t="s">
        <v>22</v>
      </c>
      <c r="B64" s="390"/>
      <c r="C64" s="384" t="s">
        <v>454</v>
      </c>
      <c r="D64" s="158">
        <v>2</v>
      </c>
      <c r="E64" s="21">
        <v>5</v>
      </c>
      <c r="F64" s="75">
        <v>340</v>
      </c>
      <c r="G64" s="11"/>
      <c r="H64" s="12">
        <f t="shared" ref="H64" si="3">G64*F64</f>
        <v>0</v>
      </c>
    </row>
    <row r="65" spans="1:8" ht="39.75" customHeight="1" x14ac:dyDescent="0.25">
      <c r="A65" s="10" t="s">
        <v>22</v>
      </c>
      <c r="B65" s="391"/>
      <c r="C65" s="365"/>
      <c r="D65" s="158">
        <v>2.5</v>
      </c>
      <c r="E65" s="21">
        <v>5</v>
      </c>
      <c r="F65" s="75">
        <v>340</v>
      </c>
      <c r="G65" s="11"/>
      <c r="H65" s="12">
        <f>G65*F65</f>
        <v>0</v>
      </c>
    </row>
    <row r="66" spans="1:8" ht="39.75" customHeight="1" x14ac:dyDescent="0.25">
      <c r="A66" s="10" t="s">
        <v>22</v>
      </c>
      <c r="B66" s="391"/>
      <c r="C66" s="365"/>
      <c r="D66" s="158">
        <v>3</v>
      </c>
      <c r="E66" s="21">
        <v>5</v>
      </c>
      <c r="F66" s="75">
        <v>340</v>
      </c>
      <c r="G66" s="11"/>
      <c r="H66" s="12">
        <f t="shared" ref="H66:H67" si="4">G66*F66</f>
        <v>0</v>
      </c>
    </row>
    <row r="67" spans="1:8" ht="39.75" customHeight="1" x14ac:dyDescent="0.25">
      <c r="A67" s="10" t="s">
        <v>22</v>
      </c>
      <c r="B67" s="392"/>
      <c r="C67" s="360"/>
      <c r="D67" s="158">
        <v>5</v>
      </c>
      <c r="E67" s="21">
        <v>5</v>
      </c>
      <c r="F67" s="75">
        <v>340</v>
      </c>
      <c r="G67" s="11"/>
      <c r="H67" s="12">
        <f t="shared" si="4"/>
        <v>0</v>
      </c>
    </row>
    <row r="68" spans="1:8" ht="17.25" x14ac:dyDescent="0.25">
      <c r="F68" s="77"/>
    </row>
    <row r="69" spans="1:8" ht="134.25" customHeight="1" x14ac:dyDescent="0.25">
      <c r="A69" s="10" t="s">
        <v>22</v>
      </c>
      <c r="B69" s="395"/>
      <c r="C69" s="307" t="s">
        <v>515</v>
      </c>
      <c r="D69" s="158">
        <v>2.5</v>
      </c>
      <c r="E69" s="21">
        <v>5</v>
      </c>
      <c r="F69" s="75">
        <v>205</v>
      </c>
      <c r="G69" s="11"/>
      <c r="H69" s="12">
        <f>G69*F69</f>
        <v>0</v>
      </c>
    </row>
    <row r="70" spans="1:8" ht="17.25" x14ac:dyDescent="0.25">
      <c r="F70" s="77"/>
    </row>
    <row r="71" spans="1:8" ht="43.5" customHeight="1" x14ac:dyDescent="0.25">
      <c r="A71" s="10" t="s">
        <v>22</v>
      </c>
      <c r="B71" s="396"/>
      <c r="C71" s="384" t="s">
        <v>516</v>
      </c>
      <c r="D71" s="158">
        <v>2</v>
      </c>
      <c r="E71" s="21">
        <v>5</v>
      </c>
      <c r="F71" s="75">
        <v>205</v>
      </c>
      <c r="G71" s="11"/>
      <c r="H71" s="12">
        <f>G71*F71</f>
        <v>0</v>
      </c>
    </row>
    <row r="72" spans="1:8" ht="43.5" customHeight="1" x14ac:dyDescent="0.25">
      <c r="A72" s="10" t="s">
        <v>22</v>
      </c>
      <c r="B72" s="397"/>
      <c r="C72" s="365"/>
      <c r="D72" s="158">
        <v>2.5</v>
      </c>
      <c r="E72" s="21">
        <v>5</v>
      </c>
      <c r="F72" s="75">
        <v>205</v>
      </c>
      <c r="G72" s="11"/>
      <c r="H72" s="12">
        <f t="shared" ref="H72:H73" si="5">G72*F72</f>
        <v>0</v>
      </c>
    </row>
    <row r="73" spans="1:8" ht="43.5" customHeight="1" x14ac:dyDescent="0.25">
      <c r="A73" s="10" t="s">
        <v>22</v>
      </c>
      <c r="B73" s="393"/>
      <c r="C73" s="360"/>
      <c r="D73" s="158">
        <v>4</v>
      </c>
      <c r="E73" s="21">
        <v>5</v>
      </c>
      <c r="F73" s="75">
        <v>205</v>
      </c>
      <c r="G73" s="11"/>
      <c r="H73" s="12">
        <f t="shared" si="5"/>
        <v>0</v>
      </c>
    </row>
    <row r="74" spans="1:8" ht="17.25" x14ac:dyDescent="0.25">
      <c r="F74" s="77"/>
    </row>
    <row r="75" spans="1:8" ht="36" customHeight="1" x14ac:dyDescent="0.25">
      <c r="A75" s="10" t="s">
        <v>22</v>
      </c>
      <c r="B75" s="390"/>
      <c r="C75" s="384" t="s">
        <v>517</v>
      </c>
      <c r="D75" s="158">
        <v>1.5</v>
      </c>
      <c r="E75" s="21">
        <v>5</v>
      </c>
      <c r="F75" s="75">
        <v>205</v>
      </c>
      <c r="G75" s="11"/>
      <c r="H75" s="12">
        <f>G75*F75</f>
        <v>0</v>
      </c>
    </row>
    <row r="76" spans="1:8" ht="36" customHeight="1" x14ac:dyDescent="0.25">
      <c r="A76" s="10" t="s">
        <v>22</v>
      </c>
      <c r="B76" s="391"/>
      <c r="C76" s="365"/>
      <c r="D76" s="158">
        <v>2</v>
      </c>
      <c r="E76" s="21">
        <v>5</v>
      </c>
      <c r="F76" s="75">
        <v>205</v>
      </c>
      <c r="G76" s="11"/>
      <c r="H76" s="12">
        <f t="shared" ref="H76:H78" si="6">G76*F76</f>
        <v>0</v>
      </c>
    </row>
    <row r="77" spans="1:8" ht="36" customHeight="1" x14ac:dyDescent="0.25">
      <c r="A77" s="10" t="s">
        <v>22</v>
      </c>
      <c r="B77" s="391"/>
      <c r="C77" s="365"/>
      <c r="D77" s="158">
        <v>2.5</v>
      </c>
      <c r="E77" s="21">
        <v>5</v>
      </c>
      <c r="F77" s="75">
        <v>205</v>
      </c>
      <c r="G77" s="11"/>
      <c r="H77" s="12">
        <f t="shared" si="6"/>
        <v>0</v>
      </c>
    </row>
    <row r="78" spans="1:8" ht="36" customHeight="1" x14ac:dyDescent="0.25">
      <c r="A78" s="10" t="s">
        <v>22</v>
      </c>
      <c r="B78" s="398"/>
      <c r="C78" s="399"/>
      <c r="D78" s="158">
        <v>5</v>
      </c>
      <c r="E78" s="21">
        <v>5</v>
      </c>
      <c r="F78" s="75">
        <v>205</v>
      </c>
      <c r="G78" s="11"/>
      <c r="H78" s="12">
        <f t="shared" si="6"/>
        <v>0</v>
      </c>
    </row>
    <row r="79" spans="1:8" ht="17.25" x14ac:dyDescent="0.25">
      <c r="F79" s="77"/>
    </row>
    <row r="80" spans="1:8" ht="24.75" customHeight="1" x14ac:dyDescent="0.25">
      <c r="A80" s="10" t="s">
        <v>22</v>
      </c>
      <c r="B80" s="396"/>
      <c r="C80" s="384" t="s">
        <v>311</v>
      </c>
      <c r="D80" s="158">
        <v>1.5</v>
      </c>
      <c r="E80" s="21">
        <v>5</v>
      </c>
      <c r="F80" s="75">
        <v>340</v>
      </c>
      <c r="G80" s="11"/>
      <c r="H80" s="12">
        <f t="shared" ref="H80" si="7">G80*F80</f>
        <v>0</v>
      </c>
    </row>
    <row r="81" spans="1:8" ht="24.75" customHeight="1" x14ac:dyDescent="0.25">
      <c r="A81" s="10" t="s">
        <v>22</v>
      </c>
      <c r="B81" s="397"/>
      <c r="C81" s="365"/>
      <c r="D81" s="158">
        <v>2</v>
      </c>
      <c r="E81" s="21">
        <v>5</v>
      </c>
      <c r="F81" s="75">
        <v>340</v>
      </c>
      <c r="G81" s="11"/>
      <c r="H81" s="12">
        <f>G81*F81</f>
        <v>0</v>
      </c>
    </row>
    <row r="82" spans="1:8" ht="24.75" customHeight="1" x14ac:dyDescent="0.25">
      <c r="A82" s="10" t="s">
        <v>22</v>
      </c>
      <c r="B82" s="397"/>
      <c r="C82" s="365"/>
      <c r="D82" s="158">
        <v>2.5</v>
      </c>
      <c r="E82" s="21">
        <v>5</v>
      </c>
      <c r="F82" s="75">
        <v>340</v>
      </c>
      <c r="G82" s="11"/>
      <c r="H82" s="12">
        <f t="shared" ref="H82:H85" si="8">G82*F82</f>
        <v>0</v>
      </c>
    </row>
    <row r="83" spans="1:8" ht="24.75" customHeight="1" x14ac:dyDescent="0.25">
      <c r="A83" s="10" t="s">
        <v>22</v>
      </c>
      <c r="B83" s="397"/>
      <c r="C83" s="365"/>
      <c r="D83" s="158">
        <v>3</v>
      </c>
      <c r="E83" s="21">
        <v>5</v>
      </c>
      <c r="F83" s="75">
        <v>340</v>
      </c>
      <c r="G83" s="11"/>
      <c r="H83" s="12">
        <f t="shared" si="8"/>
        <v>0</v>
      </c>
    </row>
    <row r="84" spans="1:8" ht="24.75" customHeight="1" x14ac:dyDescent="0.25">
      <c r="A84" s="10" t="s">
        <v>22</v>
      </c>
      <c r="B84" s="397"/>
      <c r="C84" s="365"/>
      <c r="D84" s="158">
        <v>4</v>
      </c>
      <c r="E84" s="21">
        <v>5</v>
      </c>
      <c r="F84" s="75">
        <v>340</v>
      </c>
      <c r="G84" s="11"/>
      <c r="H84" s="12">
        <f t="shared" si="8"/>
        <v>0</v>
      </c>
    </row>
    <row r="85" spans="1:8" ht="24.75" customHeight="1" x14ac:dyDescent="0.25">
      <c r="A85" s="10" t="s">
        <v>22</v>
      </c>
      <c r="B85" s="393"/>
      <c r="C85" s="360"/>
      <c r="D85" s="158">
        <v>5</v>
      </c>
      <c r="E85" s="21">
        <v>5</v>
      </c>
      <c r="F85" s="75">
        <v>340</v>
      </c>
      <c r="G85" s="11"/>
      <c r="H85" s="12">
        <f t="shared" si="8"/>
        <v>0</v>
      </c>
    </row>
    <row r="86" spans="1:8" ht="17.25" x14ac:dyDescent="0.25">
      <c r="F86" s="77"/>
    </row>
    <row r="87" spans="1:8" ht="29.25" customHeight="1" x14ac:dyDescent="0.25">
      <c r="A87" s="10" t="s">
        <v>22</v>
      </c>
      <c r="B87" s="396"/>
      <c r="C87" s="384" t="s">
        <v>312</v>
      </c>
      <c r="D87" s="158">
        <v>1.5</v>
      </c>
      <c r="E87" s="21">
        <v>5</v>
      </c>
      <c r="F87" s="75">
        <v>340</v>
      </c>
      <c r="G87" s="11"/>
      <c r="H87" s="12">
        <f t="shared" ref="H87" si="9">G87*F87</f>
        <v>0</v>
      </c>
    </row>
    <row r="88" spans="1:8" ht="29.25" customHeight="1" x14ac:dyDescent="0.25">
      <c r="A88" s="10" t="s">
        <v>22</v>
      </c>
      <c r="B88" s="397"/>
      <c r="C88" s="365"/>
      <c r="D88" s="158">
        <v>2.5</v>
      </c>
      <c r="E88" s="21">
        <v>5</v>
      </c>
      <c r="F88" s="75">
        <v>340</v>
      </c>
      <c r="G88" s="11"/>
      <c r="H88" s="12">
        <f t="shared" ref="H88:H91" si="10">G88*F88</f>
        <v>0</v>
      </c>
    </row>
    <row r="89" spans="1:8" ht="29.25" customHeight="1" x14ac:dyDescent="0.25">
      <c r="A89" s="10" t="s">
        <v>22</v>
      </c>
      <c r="B89" s="397"/>
      <c r="C89" s="365"/>
      <c r="D89" s="158">
        <v>3</v>
      </c>
      <c r="E89" s="21">
        <v>5</v>
      </c>
      <c r="F89" s="75">
        <v>340</v>
      </c>
      <c r="G89" s="11"/>
      <c r="H89" s="12">
        <f t="shared" si="10"/>
        <v>0</v>
      </c>
    </row>
    <row r="90" spans="1:8" ht="29.25" customHeight="1" x14ac:dyDescent="0.25">
      <c r="A90" s="10" t="s">
        <v>22</v>
      </c>
      <c r="B90" s="397"/>
      <c r="C90" s="365"/>
      <c r="D90" s="158">
        <v>4</v>
      </c>
      <c r="E90" s="21">
        <v>5</v>
      </c>
      <c r="F90" s="75">
        <v>340</v>
      </c>
      <c r="G90" s="11"/>
      <c r="H90" s="12">
        <f t="shared" si="10"/>
        <v>0</v>
      </c>
    </row>
    <row r="91" spans="1:8" ht="29.25" customHeight="1" x14ac:dyDescent="0.25">
      <c r="A91" s="10" t="s">
        <v>22</v>
      </c>
      <c r="B91" s="393"/>
      <c r="C91" s="360"/>
      <c r="D91" s="158">
        <v>5</v>
      </c>
      <c r="E91" s="21">
        <v>5</v>
      </c>
      <c r="F91" s="75">
        <v>340</v>
      </c>
      <c r="G91" s="11"/>
      <c r="H91" s="12">
        <f t="shared" si="10"/>
        <v>0</v>
      </c>
    </row>
    <row r="92" spans="1:8" ht="17.25" x14ac:dyDescent="0.25">
      <c r="F92" s="77"/>
    </row>
    <row r="93" spans="1:8" ht="33.75" customHeight="1" x14ac:dyDescent="0.25">
      <c r="A93" s="10" t="s">
        <v>22</v>
      </c>
      <c r="B93" s="396"/>
      <c r="C93" s="384" t="s">
        <v>313</v>
      </c>
      <c r="D93" s="158">
        <v>2.5</v>
      </c>
      <c r="E93" s="21">
        <v>5</v>
      </c>
      <c r="F93" s="75">
        <v>385</v>
      </c>
      <c r="G93" s="11"/>
      <c r="H93" s="12">
        <f t="shared" ref="H93" si="11">G93*F93</f>
        <v>0</v>
      </c>
    </row>
    <row r="94" spans="1:8" ht="33.75" customHeight="1" x14ac:dyDescent="0.25">
      <c r="A94" s="10" t="s">
        <v>22</v>
      </c>
      <c r="B94" s="397"/>
      <c r="C94" s="365"/>
      <c r="D94" s="158">
        <v>3</v>
      </c>
      <c r="E94" s="21">
        <v>5</v>
      </c>
      <c r="F94" s="75">
        <v>385</v>
      </c>
      <c r="G94" s="11"/>
      <c r="H94" s="12">
        <f>G94*F94</f>
        <v>0</v>
      </c>
    </row>
    <row r="95" spans="1:8" ht="33.75" customHeight="1" x14ac:dyDescent="0.25">
      <c r="A95" s="10" t="s">
        <v>22</v>
      </c>
      <c r="B95" s="397"/>
      <c r="C95" s="365"/>
      <c r="D95" s="158">
        <v>4</v>
      </c>
      <c r="E95" s="21">
        <v>5</v>
      </c>
      <c r="F95" s="75">
        <v>385</v>
      </c>
      <c r="G95" s="11"/>
      <c r="H95" s="12">
        <f t="shared" ref="H95:H96" si="12">G95*F95</f>
        <v>0</v>
      </c>
    </row>
    <row r="96" spans="1:8" ht="33.75" customHeight="1" x14ac:dyDescent="0.25">
      <c r="A96" s="10" t="s">
        <v>22</v>
      </c>
      <c r="B96" s="393"/>
      <c r="C96" s="360"/>
      <c r="D96" s="158">
        <v>5</v>
      </c>
      <c r="E96" s="21">
        <v>5</v>
      </c>
      <c r="F96" s="75">
        <v>385</v>
      </c>
      <c r="G96" s="11"/>
      <c r="H96" s="12">
        <f t="shared" si="12"/>
        <v>0</v>
      </c>
    </row>
    <row r="97" spans="6:6" ht="17.25" x14ac:dyDescent="0.25">
      <c r="F97" s="77"/>
    </row>
    <row r="98" spans="6:6" ht="17.25" x14ac:dyDescent="0.25">
      <c r="F98" s="77"/>
    </row>
    <row r="99" spans="6:6" ht="17.25" x14ac:dyDescent="0.25">
      <c r="F99" s="77"/>
    </row>
    <row r="100" spans="6:6" ht="17.25" x14ac:dyDescent="0.25">
      <c r="F100" s="77"/>
    </row>
    <row r="101" spans="6:6" ht="17.25" x14ac:dyDescent="0.25">
      <c r="F101" s="77"/>
    </row>
    <row r="102" spans="6:6" ht="17.25" x14ac:dyDescent="0.25">
      <c r="F102" s="77"/>
    </row>
    <row r="103" spans="6:6" ht="17.25" x14ac:dyDescent="0.25">
      <c r="F103" s="77"/>
    </row>
    <row r="104" spans="6:6" ht="17.25" x14ac:dyDescent="0.25">
      <c r="F104" s="77"/>
    </row>
    <row r="105" spans="6:6" ht="17.25" x14ac:dyDescent="0.25">
      <c r="F105" s="77"/>
    </row>
    <row r="106" spans="6:6" ht="17.25" x14ac:dyDescent="0.25">
      <c r="F106" s="77"/>
    </row>
    <row r="107" spans="6:6" ht="17.25" x14ac:dyDescent="0.25">
      <c r="F107" s="77"/>
    </row>
    <row r="108" spans="6:6" ht="17.25" x14ac:dyDescent="0.25">
      <c r="F108" s="77"/>
    </row>
    <row r="109" spans="6:6" ht="17.25" x14ac:dyDescent="0.25">
      <c r="F109" s="77"/>
    </row>
    <row r="110" spans="6:6" ht="17.25" x14ac:dyDescent="0.25">
      <c r="F110" s="77"/>
    </row>
    <row r="111" spans="6:6" ht="17.25" x14ac:dyDescent="0.25">
      <c r="F111" s="77"/>
    </row>
    <row r="112" spans="6:6" ht="17.25" x14ac:dyDescent="0.25">
      <c r="F112" s="77"/>
    </row>
    <row r="113" spans="6:6" ht="17.25" x14ac:dyDescent="0.25">
      <c r="F113" s="77"/>
    </row>
    <row r="114" spans="6:6" ht="17.25" x14ac:dyDescent="0.25">
      <c r="F114" s="77"/>
    </row>
    <row r="115" spans="6:6" ht="17.25" x14ac:dyDescent="0.25">
      <c r="F115" s="77"/>
    </row>
    <row r="116" spans="6:6" ht="17.25" x14ac:dyDescent="0.25">
      <c r="F116" s="77"/>
    </row>
    <row r="117" spans="6:6" ht="17.25" x14ac:dyDescent="0.25">
      <c r="F117" s="77"/>
    </row>
    <row r="118" spans="6:6" ht="17.25" x14ac:dyDescent="0.25">
      <c r="F118" s="77"/>
    </row>
    <row r="119" spans="6:6" ht="17.25" x14ac:dyDescent="0.25">
      <c r="F119" s="77"/>
    </row>
    <row r="120" spans="6:6" ht="17.25" x14ac:dyDescent="0.25">
      <c r="F120" s="77"/>
    </row>
    <row r="121" spans="6:6" ht="17.25" x14ac:dyDescent="0.25">
      <c r="F121" s="77"/>
    </row>
    <row r="122" spans="6:6" ht="17.25" x14ac:dyDescent="0.25">
      <c r="F122" s="77"/>
    </row>
    <row r="123" spans="6:6" ht="17.25" x14ac:dyDescent="0.25">
      <c r="F123" s="77"/>
    </row>
    <row r="124" spans="6:6" ht="17.25" x14ac:dyDescent="0.25">
      <c r="F124" s="77"/>
    </row>
    <row r="125" spans="6:6" ht="17.25" x14ac:dyDescent="0.25">
      <c r="F125" s="77"/>
    </row>
    <row r="126" spans="6:6" ht="17.25" x14ac:dyDescent="0.25">
      <c r="F126" s="77"/>
    </row>
    <row r="127" spans="6:6" ht="17.25" x14ac:dyDescent="0.25">
      <c r="F127" s="77"/>
    </row>
    <row r="128" spans="6:6" ht="17.25" x14ac:dyDescent="0.25">
      <c r="F128" s="77"/>
    </row>
    <row r="129" spans="6:6" ht="17.25" x14ac:dyDescent="0.25">
      <c r="F129" s="77"/>
    </row>
    <row r="130" spans="6:6" ht="17.25" x14ac:dyDescent="0.25">
      <c r="F130" s="77"/>
    </row>
    <row r="131" spans="6:6" ht="17.25" x14ac:dyDescent="0.25">
      <c r="F131" s="77"/>
    </row>
    <row r="132" spans="6:6" ht="17.25" x14ac:dyDescent="0.25">
      <c r="F132" s="77"/>
    </row>
    <row r="133" spans="6:6" ht="17.25" x14ac:dyDescent="0.25">
      <c r="F133" s="77"/>
    </row>
    <row r="134" spans="6:6" ht="17.25" x14ac:dyDescent="0.25">
      <c r="F134" s="77"/>
    </row>
    <row r="135" spans="6:6" ht="17.25" x14ac:dyDescent="0.25">
      <c r="F135" s="77"/>
    </row>
    <row r="136" spans="6:6" ht="17.25" x14ac:dyDescent="0.25">
      <c r="F136" s="77"/>
    </row>
    <row r="137" spans="6:6" ht="17.25" x14ac:dyDescent="0.25">
      <c r="F137" s="77"/>
    </row>
    <row r="138" spans="6:6" ht="17.25" x14ac:dyDescent="0.25">
      <c r="F138" s="77"/>
    </row>
    <row r="139" spans="6:6" ht="17.25" x14ac:dyDescent="0.25">
      <c r="F139" s="77"/>
    </row>
    <row r="140" spans="6:6" ht="17.25" x14ac:dyDescent="0.25">
      <c r="F140" s="77"/>
    </row>
    <row r="141" spans="6:6" ht="17.25" x14ac:dyDescent="0.25">
      <c r="F141" s="77"/>
    </row>
    <row r="142" spans="6:6" ht="17.25" x14ac:dyDescent="0.25">
      <c r="F142" s="77"/>
    </row>
    <row r="143" spans="6:6" ht="17.25" x14ac:dyDescent="0.25">
      <c r="F143" s="77"/>
    </row>
    <row r="144" spans="6:6" ht="17.25" x14ac:dyDescent="0.25">
      <c r="F144" s="77"/>
    </row>
    <row r="145" spans="6:6" ht="17.25" x14ac:dyDescent="0.25">
      <c r="F145" s="77"/>
    </row>
    <row r="146" spans="6:6" ht="17.25" x14ac:dyDescent="0.25">
      <c r="F146" s="77"/>
    </row>
    <row r="147" spans="6:6" ht="17.25" x14ac:dyDescent="0.25">
      <c r="F147" s="77"/>
    </row>
    <row r="148" spans="6:6" ht="17.25" x14ac:dyDescent="0.25">
      <c r="F148" s="77"/>
    </row>
    <row r="149" spans="6:6" ht="17.25" x14ac:dyDescent="0.25">
      <c r="F149" s="77"/>
    </row>
    <row r="150" spans="6:6" ht="17.25" x14ac:dyDescent="0.25">
      <c r="F150" s="77"/>
    </row>
    <row r="151" spans="6:6" ht="17.25" x14ac:dyDescent="0.25">
      <c r="F151" s="77"/>
    </row>
    <row r="152" spans="6:6" ht="17.25" x14ac:dyDescent="0.25">
      <c r="F152" s="77"/>
    </row>
    <row r="153" spans="6:6" ht="17.25" x14ac:dyDescent="0.25">
      <c r="F153" s="77"/>
    </row>
    <row r="154" spans="6:6" ht="17.25" x14ac:dyDescent="0.25">
      <c r="F154" s="77"/>
    </row>
    <row r="155" spans="6:6" ht="17.25" x14ac:dyDescent="0.25">
      <c r="F155" s="77"/>
    </row>
    <row r="156" spans="6:6" ht="17.25" x14ac:dyDescent="0.25">
      <c r="F156" s="77"/>
    </row>
    <row r="157" spans="6:6" ht="17.25" x14ac:dyDescent="0.25">
      <c r="F157" s="77"/>
    </row>
    <row r="158" spans="6:6" ht="17.25" x14ac:dyDescent="0.25">
      <c r="F158" s="77"/>
    </row>
    <row r="159" spans="6:6" ht="17.25" x14ac:dyDescent="0.25">
      <c r="F159" s="77"/>
    </row>
    <row r="160" spans="6:6" ht="17.25" x14ac:dyDescent="0.25">
      <c r="F160" s="77"/>
    </row>
    <row r="161" spans="6:6" ht="17.25" x14ac:dyDescent="0.25">
      <c r="F161" s="77"/>
    </row>
    <row r="162" spans="6:6" ht="17.25" x14ac:dyDescent="0.25">
      <c r="F162" s="77"/>
    </row>
    <row r="163" spans="6:6" ht="17.25" x14ac:dyDescent="0.25">
      <c r="F163" s="77"/>
    </row>
    <row r="164" spans="6:6" ht="17.25" x14ac:dyDescent="0.25">
      <c r="F164" s="77"/>
    </row>
    <row r="165" spans="6:6" ht="17.25" x14ac:dyDescent="0.25">
      <c r="F165" s="77"/>
    </row>
    <row r="166" spans="6:6" ht="17.25" x14ac:dyDescent="0.25">
      <c r="F166" s="77"/>
    </row>
    <row r="167" spans="6:6" ht="17.25" x14ac:dyDescent="0.25">
      <c r="F167" s="77"/>
    </row>
    <row r="168" spans="6:6" ht="17.25" x14ac:dyDescent="0.25">
      <c r="F168" s="77"/>
    </row>
    <row r="169" spans="6:6" ht="17.25" x14ac:dyDescent="0.25">
      <c r="F169" s="77"/>
    </row>
    <row r="170" spans="6:6" ht="17.25" x14ac:dyDescent="0.25">
      <c r="F170" s="77"/>
    </row>
    <row r="171" spans="6:6" ht="17.25" x14ac:dyDescent="0.25">
      <c r="F171" s="77"/>
    </row>
    <row r="172" spans="6:6" ht="17.25" x14ac:dyDescent="0.25">
      <c r="F172" s="77"/>
    </row>
    <row r="173" spans="6:6" ht="17.25" x14ac:dyDescent="0.25">
      <c r="F173" s="77"/>
    </row>
    <row r="174" spans="6:6" ht="17.25" x14ac:dyDescent="0.25">
      <c r="F174" s="77"/>
    </row>
    <row r="175" spans="6:6" ht="17.25" x14ac:dyDescent="0.25">
      <c r="F175" s="77"/>
    </row>
    <row r="176" spans="6:6" ht="17.25" x14ac:dyDescent="0.25">
      <c r="F176" s="77"/>
    </row>
    <row r="177" spans="6:6" ht="17.25" x14ac:dyDescent="0.25">
      <c r="F177" s="77"/>
    </row>
    <row r="178" spans="6:6" ht="17.25" x14ac:dyDescent="0.25">
      <c r="F178" s="77"/>
    </row>
    <row r="179" spans="6:6" ht="17.25" x14ac:dyDescent="0.25">
      <c r="F179" s="77"/>
    </row>
    <row r="180" spans="6:6" ht="17.25" x14ac:dyDescent="0.25">
      <c r="F180" s="77"/>
    </row>
    <row r="181" spans="6:6" ht="17.25" x14ac:dyDescent="0.25">
      <c r="F181" s="77"/>
    </row>
    <row r="182" spans="6:6" ht="17.25" x14ac:dyDescent="0.25">
      <c r="F182" s="77"/>
    </row>
    <row r="183" spans="6:6" ht="17.25" x14ac:dyDescent="0.25">
      <c r="F183" s="77"/>
    </row>
    <row r="184" spans="6:6" ht="17.25" x14ac:dyDescent="0.25">
      <c r="F184" s="77"/>
    </row>
    <row r="185" spans="6:6" ht="17.25" x14ac:dyDescent="0.25">
      <c r="F185" s="77"/>
    </row>
    <row r="186" spans="6:6" ht="17.25" x14ac:dyDescent="0.25">
      <c r="F186" s="77"/>
    </row>
    <row r="187" spans="6:6" ht="17.25" x14ac:dyDescent="0.25">
      <c r="F187" s="77"/>
    </row>
    <row r="188" spans="6:6" ht="17.25" x14ac:dyDescent="0.25">
      <c r="F188" s="77"/>
    </row>
    <row r="189" spans="6:6" ht="17.25" x14ac:dyDescent="0.25">
      <c r="F189" s="77"/>
    </row>
    <row r="190" spans="6:6" ht="17.25" x14ac:dyDescent="0.25">
      <c r="F190" s="77"/>
    </row>
    <row r="191" spans="6:6" ht="17.25" x14ac:dyDescent="0.25">
      <c r="F191" s="77"/>
    </row>
    <row r="192" spans="6:6" ht="17.25" x14ac:dyDescent="0.25">
      <c r="F192" s="77"/>
    </row>
    <row r="193" spans="6:6" ht="17.25" x14ac:dyDescent="0.25">
      <c r="F193" s="77"/>
    </row>
    <row r="194" spans="6:6" ht="17.25" x14ac:dyDescent="0.25">
      <c r="F194" s="77"/>
    </row>
    <row r="195" spans="6:6" ht="17.25" x14ac:dyDescent="0.25">
      <c r="F195" s="77"/>
    </row>
    <row r="196" spans="6:6" ht="17.25" x14ac:dyDescent="0.25">
      <c r="F196" s="77"/>
    </row>
    <row r="197" spans="6:6" ht="17.25" x14ac:dyDescent="0.25">
      <c r="F197" s="77"/>
    </row>
    <row r="198" spans="6:6" ht="17.25" x14ac:dyDescent="0.25">
      <c r="F198" s="77"/>
    </row>
    <row r="199" spans="6:6" ht="17.25" x14ac:dyDescent="0.25">
      <c r="F199" s="77"/>
    </row>
    <row r="200" spans="6:6" ht="17.25" x14ac:dyDescent="0.25">
      <c r="F200" s="77"/>
    </row>
    <row r="201" spans="6:6" ht="17.25" x14ac:dyDescent="0.25">
      <c r="F201" s="77"/>
    </row>
    <row r="202" spans="6:6" ht="17.25" x14ac:dyDescent="0.25">
      <c r="F202" s="77"/>
    </row>
    <row r="203" spans="6:6" ht="17.25" x14ac:dyDescent="0.25">
      <c r="F203" s="77"/>
    </row>
    <row r="204" spans="6:6" ht="17.25" x14ac:dyDescent="0.25">
      <c r="F204" s="77"/>
    </row>
    <row r="205" spans="6:6" ht="17.25" x14ac:dyDescent="0.25">
      <c r="F205" s="77"/>
    </row>
    <row r="206" spans="6:6" ht="17.25" x14ac:dyDescent="0.25">
      <c r="F206" s="77"/>
    </row>
    <row r="207" spans="6:6" ht="17.25" x14ac:dyDescent="0.25">
      <c r="F207" s="77"/>
    </row>
    <row r="208" spans="6:6" ht="17.25" x14ac:dyDescent="0.25">
      <c r="F208" s="77"/>
    </row>
    <row r="209" spans="6:6" ht="17.25" x14ac:dyDescent="0.25">
      <c r="F209" s="77"/>
    </row>
    <row r="210" spans="6:6" ht="17.25" x14ac:dyDescent="0.25">
      <c r="F210" s="77"/>
    </row>
    <row r="211" spans="6:6" ht="17.25" x14ac:dyDescent="0.25">
      <c r="F211" s="77"/>
    </row>
    <row r="212" spans="6:6" ht="17.25" x14ac:dyDescent="0.25">
      <c r="F212" s="77"/>
    </row>
    <row r="213" spans="6:6" ht="17.25" x14ac:dyDescent="0.25">
      <c r="F213" s="77"/>
    </row>
    <row r="214" spans="6:6" ht="17.25" x14ac:dyDescent="0.25">
      <c r="F214" s="77"/>
    </row>
    <row r="215" spans="6:6" ht="17.25" x14ac:dyDescent="0.25">
      <c r="F215" s="77"/>
    </row>
    <row r="216" spans="6:6" ht="17.25" x14ac:dyDescent="0.25">
      <c r="F216" s="77"/>
    </row>
    <row r="217" spans="6:6" ht="17.25" x14ac:dyDescent="0.25">
      <c r="F217" s="77"/>
    </row>
    <row r="218" spans="6:6" ht="17.25" x14ac:dyDescent="0.25">
      <c r="F218" s="77"/>
    </row>
    <row r="219" spans="6:6" ht="17.25" x14ac:dyDescent="0.25">
      <c r="F219" s="77"/>
    </row>
    <row r="220" spans="6:6" ht="17.25" x14ac:dyDescent="0.25">
      <c r="F220" s="77"/>
    </row>
    <row r="221" spans="6:6" ht="17.25" x14ac:dyDescent="0.25">
      <c r="F221" s="77"/>
    </row>
    <row r="222" spans="6:6" ht="17.25" x14ac:dyDescent="0.25">
      <c r="F222" s="77"/>
    </row>
    <row r="223" spans="6:6" ht="17.25" x14ac:dyDescent="0.25">
      <c r="F223" s="77"/>
    </row>
    <row r="224" spans="6:6" ht="17.25" x14ac:dyDescent="0.25">
      <c r="F224" s="77"/>
    </row>
    <row r="225" spans="6:6" ht="17.25" x14ac:dyDescent="0.25">
      <c r="F225" s="77"/>
    </row>
    <row r="226" spans="6:6" ht="17.25" x14ac:dyDescent="0.25">
      <c r="F226" s="77"/>
    </row>
    <row r="227" spans="6:6" ht="17.25" x14ac:dyDescent="0.25">
      <c r="F227" s="77"/>
    </row>
    <row r="228" spans="6:6" ht="17.25" x14ac:dyDescent="0.25">
      <c r="F228" s="77"/>
    </row>
    <row r="229" spans="6:6" ht="17.25" x14ac:dyDescent="0.25">
      <c r="F229" s="77"/>
    </row>
    <row r="230" spans="6:6" ht="17.25" x14ac:dyDescent="0.25">
      <c r="F230" s="77"/>
    </row>
    <row r="231" spans="6:6" ht="17.25" x14ac:dyDescent="0.25">
      <c r="F231" s="77"/>
    </row>
    <row r="232" spans="6:6" ht="17.25" x14ac:dyDescent="0.25">
      <c r="F232" s="77"/>
    </row>
    <row r="233" spans="6:6" ht="17.25" x14ac:dyDescent="0.25">
      <c r="F233" s="77"/>
    </row>
    <row r="234" spans="6:6" ht="17.25" x14ac:dyDescent="0.25">
      <c r="F234" s="77"/>
    </row>
    <row r="235" spans="6:6" ht="17.25" x14ac:dyDescent="0.25">
      <c r="F235" s="77"/>
    </row>
    <row r="236" spans="6:6" ht="17.25" x14ac:dyDescent="0.25">
      <c r="F236" s="77"/>
    </row>
    <row r="237" spans="6:6" ht="17.25" x14ac:dyDescent="0.25">
      <c r="F237" s="77"/>
    </row>
    <row r="238" spans="6:6" ht="17.25" x14ac:dyDescent="0.25">
      <c r="F238" s="77"/>
    </row>
    <row r="239" spans="6:6" ht="17.25" x14ac:dyDescent="0.25">
      <c r="F239" s="77"/>
    </row>
    <row r="240" spans="6:6" ht="17.25" x14ac:dyDescent="0.25">
      <c r="F240" s="77"/>
    </row>
    <row r="241" spans="6:6" ht="17.25" x14ac:dyDescent="0.25">
      <c r="F241" s="77"/>
    </row>
    <row r="242" spans="6:6" ht="17.25" x14ac:dyDescent="0.25">
      <c r="F242" s="77"/>
    </row>
    <row r="243" spans="6:6" ht="17.25" x14ac:dyDescent="0.25">
      <c r="F243" s="77"/>
    </row>
    <row r="244" spans="6:6" ht="17.25" x14ac:dyDescent="0.25">
      <c r="F244" s="77"/>
    </row>
    <row r="245" spans="6:6" ht="17.25" x14ac:dyDescent="0.25">
      <c r="F245" s="77"/>
    </row>
    <row r="246" spans="6:6" ht="17.25" x14ac:dyDescent="0.25">
      <c r="F246" s="77"/>
    </row>
    <row r="247" spans="6:6" ht="17.25" x14ac:dyDescent="0.25">
      <c r="F247" s="77"/>
    </row>
    <row r="248" spans="6:6" ht="17.25" x14ac:dyDescent="0.25">
      <c r="F248" s="77"/>
    </row>
    <row r="249" spans="6:6" ht="17.25" x14ac:dyDescent="0.25">
      <c r="F249" s="77"/>
    </row>
    <row r="250" spans="6:6" ht="17.25" x14ac:dyDescent="0.25">
      <c r="F250" s="77"/>
    </row>
    <row r="251" spans="6:6" ht="17.25" x14ac:dyDescent="0.25">
      <c r="F251" s="77"/>
    </row>
    <row r="252" spans="6:6" ht="17.25" x14ac:dyDescent="0.25">
      <c r="F252" s="77"/>
    </row>
    <row r="253" spans="6:6" ht="17.25" x14ac:dyDescent="0.25">
      <c r="F253" s="77"/>
    </row>
    <row r="254" spans="6:6" ht="17.25" x14ac:dyDescent="0.25">
      <c r="F254" s="77"/>
    </row>
    <row r="255" spans="6:6" ht="17.25" x14ac:dyDescent="0.25">
      <c r="F255" s="77"/>
    </row>
    <row r="256" spans="6:6" ht="17.25" x14ac:dyDescent="0.25">
      <c r="F256" s="77"/>
    </row>
    <row r="257" spans="6:6" ht="17.25" x14ac:dyDescent="0.25">
      <c r="F257" s="77"/>
    </row>
    <row r="258" spans="6:6" ht="17.25" x14ac:dyDescent="0.25">
      <c r="F258" s="77"/>
    </row>
    <row r="259" spans="6:6" ht="17.25" x14ac:dyDescent="0.25">
      <c r="F259" s="77"/>
    </row>
    <row r="260" spans="6:6" ht="17.25" x14ac:dyDescent="0.25">
      <c r="F260" s="77"/>
    </row>
    <row r="261" spans="6:6" ht="17.25" x14ac:dyDescent="0.25">
      <c r="F261" s="77"/>
    </row>
    <row r="262" spans="6:6" ht="17.25" x14ac:dyDescent="0.25">
      <c r="F262" s="77"/>
    </row>
    <row r="263" spans="6:6" ht="17.25" x14ac:dyDescent="0.25">
      <c r="F263" s="77"/>
    </row>
    <row r="264" spans="6:6" ht="17.25" x14ac:dyDescent="0.25">
      <c r="F264" s="77"/>
    </row>
    <row r="265" spans="6:6" ht="17.25" x14ac:dyDescent="0.25">
      <c r="F265" s="77"/>
    </row>
    <row r="266" spans="6:6" ht="17.25" x14ac:dyDescent="0.25">
      <c r="F266" s="77"/>
    </row>
    <row r="267" spans="6:6" ht="17.25" x14ac:dyDescent="0.25">
      <c r="F267" s="77"/>
    </row>
    <row r="268" spans="6:6" ht="17.25" x14ac:dyDescent="0.25">
      <c r="F268" s="77"/>
    </row>
    <row r="269" spans="6:6" ht="17.25" x14ac:dyDescent="0.25">
      <c r="F269" s="77"/>
    </row>
    <row r="270" spans="6:6" ht="17.25" x14ac:dyDescent="0.25">
      <c r="F270" s="77"/>
    </row>
    <row r="271" spans="6:6" ht="17.25" x14ac:dyDescent="0.25">
      <c r="F271" s="77"/>
    </row>
    <row r="272" spans="6:6" ht="17.25" x14ac:dyDescent="0.25">
      <c r="F272" s="77"/>
    </row>
    <row r="273" spans="6:6" ht="17.25" x14ac:dyDescent="0.25">
      <c r="F273" s="77"/>
    </row>
    <row r="274" spans="6:6" ht="17.25" x14ac:dyDescent="0.25">
      <c r="F274" s="77"/>
    </row>
    <row r="275" spans="6:6" ht="17.25" x14ac:dyDescent="0.25">
      <c r="F275" s="77"/>
    </row>
    <row r="276" spans="6:6" ht="17.25" x14ac:dyDescent="0.25">
      <c r="F276" s="77"/>
    </row>
    <row r="277" spans="6:6" ht="17.25" x14ac:dyDescent="0.25">
      <c r="F277" s="77"/>
    </row>
    <row r="278" spans="6:6" ht="17.25" x14ac:dyDescent="0.25">
      <c r="F278" s="77"/>
    </row>
    <row r="279" spans="6:6" ht="17.25" x14ac:dyDescent="0.25">
      <c r="F279" s="77"/>
    </row>
    <row r="280" spans="6:6" ht="17.25" x14ac:dyDescent="0.25">
      <c r="F280" s="77"/>
    </row>
    <row r="281" spans="6:6" ht="17.25" x14ac:dyDescent="0.25">
      <c r="F281" s="77"/>
    </row>
    <row r="282" spans="6:6" ht="17.25" x14ac:dyDescent="0.25">
      <c r="F282" s="77"/>
    </row>
    <row r="283" spans="6:6" ht="17.25" x14ac:dyDescent="0.25">
      <c r="F283" s="77"/>
    </row>
    <row r="284" spans="6:6" ht="17.25" x14ac:dyDescent="0.25">
      <c r="F284" s="77"/>
    </row>
    <row r="285" spans="6:6" ht="17.25" x14ac:dyDescent="0.25">
      <c r="F285" s="77"/>
    </row>
    <row r="286" spans="6:6" ht="17.25" x14ac:dyDescent="0.25">
      <c r="F286" s="77"/>
    </row>
    <row r="287" spans="6:6" ht="17.25" x14ac:dyDescent="0.25">
      <c r="F287" s="77"/>
    </row>
    <row r="288" spans="6:6" ht="17.25" x14ac:dyDescent="0.25">
      <c r="F288" s="77"/>
    </row>
    <row r="289" spans="6:6" ht="17.25" x14ac:dyDescent="0.25">
      <c r="F289" s="77"/>
    </row>
    <row r="290" spans="6:6" ht="17.25" x14ac:dyDescent="0.25">
      <c r="F290" s="77"/>
    </row>
    <row r="291" spans="6:6" ht="17.25" x14ac:dyDescent="0.25">
      <c r="F291" s="77"/>
    </row>
    <row r="292" spans="6:6" ht="17.25" x14ac:dyDescent="0.25">
      <c r="F292" s="77"/>
    </row>
  </sheetData>
  <mergeCells count="32">
    <mergeCell ref="B80:B85"/>
    <mergeCell ref="C80:C85"/>
    <mergeCell ref="B87:B91"/>
    <mergeCell ref="C87:C91"/>
    <mergeCell ref="B93:B96"/>
    <mergeCell ref="C93:C96"/>
    <mergeCell ref="B69"/>
    <mergeCell ref="B71:B73"/>
    <mergeCell ref="C71:C73"/>
    <mergeCell ref="B75:B78"/>
    <mergeCell ref="C75:C78"/>
    <mergeCell ref="B64:B67"/>
    <mergeCell ref="C64:C67"/>
    <mergeCell ref="C28:C33"/>
    <mergeCell ref="C36:C40"/>
    <mergeCell ref="C43:C47"/>
    <mergeCell ref="C50:C54"/>
    <mergeCell ref="B28:B34"/>
    <mergeCell ref="B36:B41"/>
    <mergeCell ref="B43:B48"/>
    <mergeCell ref="B50:B55"/>
    <mergeCell ref="C20:C25"/>
    <mergeCell ref="B8:B13"/>
    <mergeCell ref="B20:B26"/>
    <mergeCell ref="B57:B62"/>
    <mergeCell ref="C57:C62"/>
    <mergeCell ref="A1:F1"/>
    <mergeCell ref="B4:B6"/>
    <mergeCell ref="B15:B18"/>
    <mergeCell ref="C4:C6"/>
    <mergeCell ref="C8:C12"/>
    <mergeCell ref="C15:C18"/>
  </mergeCells>
  <pageMargins left="0.7" right="0.7" top="0.75" bottom="0.75" header="0.3" footer="0.3"/>
  <pageSetup paperSize="9" orientation="portrait" r:id="rId1"/>
  <ignoredErrors>
    <ignoredError sqref="D4 D5:D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K177"/>
  <sheetViews>
    <sheetView zoomScaleNormal="100" workbookViewId="0">
      <pane ySplit="2" topLeftCell="A3" activePane="bottomLeft" state="frozen"/>
      <selection pane="bottomLeft" activeCell="A248" sqref="A248"/>
    </sheetView>
  </sheetViews>
  <sheetFormatPr defaultRowHeight="21" x14ac:dyDescent="0.25"/>
  <cols>
    <col min="1" max="1" width="35.5703125" customWidth="1"/>
    <col min="2" max="2" width="79.5703125" style="2" customWidth="1"/>
    <col min="3" max="3" width="16.28515625" style="15" customWidth="1"/>
    <col min="4" max="4" width="20" customWidth="1"/>
    <col min="5" max="5" width="21.85546875" style="126" customWidth="1"/>
    <col min="6" max="6" width="26.42578125" customWidth="1"/>
    <col min="7" max="7" width="26.140625" customWidth="1"/>
    <col min="8" max="8" width="12.7109375" style="54" customWidth="1"/>
    <col min="9" max="9" width="13.28515625" customWidth="1"/>
  </cols>
  <sheetData>
    <row r="1" spans="1:11" ht="34.5" x14ac:dyDescent="0.25">
      <c r="A1" s="402" t="s">
        <v>16</v>
      </c>
      <c r="B1" s="402"/>
      <c r="C1" s="402"/>
      <c r="D1" s="402"/>
      <c r="E1" s="402"/>
      <c r="F1" s="50" t="s">
        <v>59</v>
      </c>
      <c r="G1" s="49">
        <f>SUM(G3:G177)</f>
        <v>0</v>
      </c>
      <c r="H1" s="53"/>
      <c r="I1" s="4"/>
      <c r="J1" s="4"/>
      <c r="K1" s="4"/>
    </row>
    <row r="2" spans="1:11" ht="37.5" x14ac:dyDescent="0.25">
      <c r="A2" s="5" t="s">
        <v>17</v>
      </c>
      <c r="B2" s="6" t="s">
        <v>18</v>
      </c>
      <c r="C2" s="7" t="s">
        <v>19</v>
      </c>
      <c r="D2" s="6" t="s">
        <v>20</v>
      </c>
      <c r="E2" s="123" t="s">
        <v>21</v>
      </c>
      <c r="F2" s="103" t="s">
        <v>184</v>
      </c>
      <c r="G2" s="104" t="s">
        <v>183</v>
      </c>
      <c r="H2" s="55" t="s">
        <v>213</v>
      </c>
      <c r="I2" s="55" t="s">
        <v>214</v>
      </c>
    </row>
    <row r="3" spans="1:11" ht="31.5" customHeight="1" x14ac:dyDescent="0.25">
      <c r="A3" s="401"/>
      <c r="B3" s="300" t="s">
        <v>455</v>
      </c>
      <c r="C3" s="9">
        <v>20</v>
      </c>
      <c r="D3" s="10" t="s">
        <v>22</v>
      </c>
      <c r="E3" s="124">
        <v>55</v>
      </c>
      <c r="F3" s="11"/>
      <c r="G3" s="12">
        <f>F3*E3</f>
        <v>0</v>
      </c>
      <c r="H3" s="119">
        <f>CEILING((E3*1.1),1)</f>
        <v>61</v>
      </c>
      <c r="I3" s="119">
        <f t="shared" ref="I3:I33" si="0">CEILING((E3*1.5),5)</f>
        <v>85</v>
      </c>
    </row>
    <row r="4" spans="1:11" ht="31.5" customHeight="1" x14ac:dyDescent="0.25">
      <c r="A4" s="400"/>
      <c r="B4" s="300" t="s">
        <v>456</v>
      </c>
      <c r="C4" s="9">
        <v>20</v>
      </c>
      <c r="D4" s="10" t="s">
        <v>22</v>
      </c>
      <c r="E4" s="124">
        <v>55</v>
      </c>
      <c r="F4" s="11"/>
      <c r="G4" s="12">
        <f t="shared" ref="G4:G54" si="1">F4*E4</f>
        <v>0</v>
      </c>
      <c r="H4" s="119">
        <f t="shared" ref="H4:H33" si="2">CEILING((E4*1.1),1)</f>
        <v>61</v>
      </c>
      <c r="I4" s="119">
        <f t="shared" si="0"/>
        <v>85</v>
      </c>
    </row>
    <row r="5" spans="1:11" ht="31.5" customHeight="1" x14ac:dyDescent="0.25">
      <c r="A5" s="400"/>
      <c r="B5" s="300" t="s">
        <v>457</v>
      </c>
      <c r="C5" s="9">
        <v>15</v>
      </c>
      <c r="D5" s="10" t="s">
        <v>22</v>
      </c>
      <c r="E5" s="124">
        <v>55</v>
      </c>
      <c r="F5" s="11"/>
      <c r="G5" s="12">
        <f t="shared" si="1"/>
        <v>0</v>
      </c>
      <c r="H5" s="119">
        <f t="shared" si="2"/>
        <v>61</v>
      </c>
      <c r="I5" s="119">
        <f t="shared" si="0"/>
        <v>85</v>
      </c>
    </row>
    <row r="6" spans="1:11" ht="31.5" customHeight="1" x14ac:dyDescent="0.25">
      <c r="A6" s="400"/>
      <c r="B6" s="300" t="s">
        <v>458</v>
      </c>
      <c r="C6" s="9">
        <v>20</v>
      </c>
      <c r="D6" s="10" t="s">
        <v>22</v>
      </c>
      <c r="E6" s="124">
        <v>55</v>
      </c>
      <c r="F6" s="11"/>
      <c r="G6" s="12">
        <f t="shared" si="1"/>
        <v>0</v>
      </c>
      <c r="H6" s="119">
        <f t="shared" si="2"/>
        <v>61</v>
      </c>
      <c r="I6" s="119">
        <f t="shared" si="0"/>
        <v>85</v>
      </c>
    </row>
    <row r="7" spans="1:11" ht="31.5" customHeight="1" x14ac:dyDescent="0.25">
      <c r="A7" s="400"/>
      <c r="B7" s="300" t="s">
        <v>336</v>
      </c>
      <c r="C7" s="9">
        <v>20</v>
      </c>
      <c r="D7" s="10" t="s">
        <v>22</v>
      </c>
      <c r="E7" s="124">
        <v>55</v>
      </c>
      <c r="F7" s="11"/>
      <c r="G7" s="12">
        <f t="shared" si="1"/>
        <v>0</v>
      </c>
      <c r="H7" s="119">
        <f t="shared" si="2"/>
        <v>61</v>
      </c>
      <c r="I7" s="119">
        <f t="shared" si="0"/>
        <v>85</v>
      </c>
    </row>
    <row r="8" spans="1:11" ht="31.5" customHeight="1" x14ac:dyDescent="0.25">
      <c r="A8" s="400"/>
      <c r="B8" s="300" t="s">
        <v>337</v>
      </c>
      <c r="C8" s="9">
        <v>15</v>
      </c>
      <c r="D8" s="10" t="s">
        <v>22</v>
      </c>
      <c r="E8" s="124">
        <v>55</v>
      </c>
      <c r="F8" s="11"/>
      <c r="G8" s="12">
        <f t="shared" si="1"/>
        <v>0</v>
      </c>
      <c r="H8" s="119">
        <f t="shared" si="2"/>
        <v>61</v>
      </c>
      <c r="I8" s="119">
        <f t="shared" si="0"/>
        <v>85</v>
      </c>
    </row>
    <row r="9" spans="1:11" ht="31.5" customHeight="1" x14ac:dyDescent="0.25">
      <c r="A9" s="400"/>
      <c r="B9" s="300" t="s">
        <v>338</v>
      </c>
      <c r="C9" s="9">
        <v>20</v>
      </c>
      <c r="D9" s="10" t="s">
        <v>22</v>
      </c>
      <c r="E9" s="124">
        <v>55</v>
      </c>
      <c r="F9" s="11"/>
      <c r="G9" s="12">
        <f t="shared" si="1"/>
        <v>0</v>
      </c>
      <c r="H9" s="119">
        <f t="shared" si="2"/>
        <v>61</v>
      </c>
      <c r="I9" s="119">
        <f t="shared" si="0"/>
        <v>85</v>
      </c>
    </row>
    <row r="10" spans="1:11" ht="31.5" customHeight="1" x14ac:dyDescent="0.25">
      <c r="A10" s="400"/>
      <c r="B10" s="300" t="s">
        <v>339</v>
      </c>
      <c r="C10" s="9">
        <v>20</v>
      </c>
      <c r="D10" s="10" t="s">
        <v>22</v>
      </c>
      <c r="E10" s="124">
        <v>55</v>
      </c>
      <c r="F10" s="11"/>
      <c r="G10" s="12">
        <f t="shared" si="1"/>
        <v>0</v>
      </c>
      <c r="H10" s="119">
        <f t="shared" si="2"/>
        <v>61</v>
      </c>
      <c r="I10" s="119">
        <f t="shared" si="0"/>
        <v>85</v>
      </c>
    </row>
    <row r="11" spans="1:11" ht="31.5" customHeight="1" x14ac:dyDescent="0.25">
      <c r="A11" s="400"/>
      <c r="B11" s="300" t="s">
        <v>340</v>
      </c>
      <c r="C11" s="9">
        <v>15</v>
      </c>
      <c r="D11" s="10" t="s">
        <v>22</v>
      </c>
      <c r="E11" s="124">
        <v>55</v>
      </c>
      <c r="F11" s="11"/>
      <c r="G11" s="12">
        <f t="shared" si="1"/>
        <v>0</v>
      </c>
      <c r="H11" s="119">
        <f t="shared" si="2"/>
        <v>61</v>
      </c>
      <c r="I11" s="119">
        <f t="shared" si="0"/>
        <v>85</v>
      </c>
    </row>
    <row r="12" spans="1:11" ht="31.5" customHeight="1" x14ac:dyDescent="0.25">
      <c r="A12" s="400"/>
      <c r="B12" s="300" t="s">
        <v>341</v>
      </c>
      <c r="C12" s="9">
        <v>20</v>
      </c>
      <c r="D12" s="10" t="s">
        <v>22</v>
      </c>
      <c r="E12" s="124">
        <v>55</v>
      </c>
      <c r="F12" s="11"/>
      <c r="G12" s="12">
        <f t="shared" si="1"/>
        <v>0</v>
      </c>
      <c r="H12" s="119">
        <f t="shared" si="2"/>
        <v>61</v>
      </c>
      <c r="I12" s="119">
        <f t="shared" si="0"/>
        <v>85</v>
      </c>
    </row>
    <row r="13" spans="1:11" ht="31.5" customHeight="1" x14ac:dyDescent="0.25">
      <c r="A13" s="400"/>
      <c r="B13" s="300" t="s">
        <v>342</v>
      </c>
      <c r="C13" s="9">
        <v>20</v>
      </c>
      <c r="D13" s="10" t="s">
        <v>22</v>
      </c>
      <c r="E13" s="124">
        <v>55</v>
      </c>
      <c r="F13" s="11"/>
      <c r="G13" s="12">
        <f t="shared" si="1"/>
        <v>0</v>
      </c>
      <c r="H13" s="119">
        <f t="shared" si="2"/>
        <v>61</v>
      </c>
      <c r="I13" s="119">
        <f t="shared" si="0"/>
        <v>85</v>
      </c>
    </row>
    <row r="14" spans="1:11" ht="31.5" customHeight="1" x14ac:dyDescent="0.25">
      <c r="A14" s="400"/>
      <c r="B14" s="300" t="s">
        <v>343</v>
      </c>
      <c r="C14" s="9">
        <v>15</v>
      </c>
      <c r="D14" s="10" t="s">
        <v>22</v>
      </c>
      <c r="E14" s="124">
        <v>55</v>
      </c>
      <c r="F14" s="11"/>
      <c r="G14" s="12">
        <f t="shared" si="1"/>
        <v>0</v>
      </c>
      <c r="H14" s="119">
        <f t="shared" si="2"/>
        <v>61</v>
      </c>
      <c r="I14" s="119">
        <f t="shared" si="0"/>
        <v>85</v>
      </c>
    </row>
    <row r="15" spans="1:11" ht="31.5" customHeight="1" x14ac:dyDescent="0.25">
      <c r="A15" s="400"/>
      <c r="B15" s="300" t="s">
        <v>344</v>
      </c>
      <c r="C15" s="9">
        <v>20</v>
      </c>
      <c r="D15" s="10" t="s">
        <v>22</v>
      </c>
      <c r="E15" s="124">
        <v>55</v>
      </c>
      <c r="F15" s="11"/>
      <c r="G15" s="12">
        <f t="shared" si="1"/>
        <v>0</v>
      </c>
      <c r="H15" s="119">
        <f t="shared" si="2"/>
        <v>61</v>
      </c>
      <c r="I15" s="119">
        <f t="shared" si="0"/>
        <v>85</v>
      </c>
    </row>
    <row r="16" spans="1:11" ht="31.5" customHeight="1" x14ac:dyDescent="0.25">
      <c r="A16" s="400"/>
      <c r="B16" s="300" t="s">
        <v>345</v>
      </c>
      <c r="C16" s="9">
        <v>20</v>
      </c>
      <c r="D16" s="10" t="s">
        <v>22</v>
      </c>
      <c r="E16" s="124">
        <v>55</v>
      </c>
      <c r="F16" s="11"/>
      <c r="G16" s="12">
        <f t="shared" si="1"/>
        <v>0</v>
      </c>
      <c r="H16" s="119">
        <f t="shared" si="2"/>
        <v>61</v>
      </c>
      <c r="I16" s="119">
        <f t="shared" si="0"/>
        <v>85</v>
      </c>
    </row>
    <row r="17" spans="1:9" ht="31.5" customHeight="1" x14ac:dyDescent="0.25">
      <c r="A17" s="400"/>
      <c r="B17" s="300" t="s">
        <v>346</v>
      </c>
      <c r="C17" s="9">
        <v>15</v>
      </c>
      <c r="D17" s="10" t="s">
        <v>22</v>
      </c>
      <c r="E17" s="124">
        <v>55</v>
      </c>
      <c r="F17" s="11"/>
      <c r="G17" s="12">
        <f t="shared" si="1"/>
        <v>0</v>
      </c>
      <c r="H17" s="119">
        <f t="shared" si="2"/>
        <v>61</v>
      </c>
      <c r="I17" s="119">
        <f t="shared" si="0"/>
        <v>85</v>
      </c>
    </row>
    <row r="18" spans="1:9" ht="33.75" customHeight="1" x14ac:dyDescent="0.25">
      <c r="A18" s="400"/>
      <c r="B18" s="300" t="s">
        <v>347</v>
      </c>
      <c r="C18" s="9">
        <v>20</v>
      </c>
      <c r="D18" s="10" t="s">
        <v>22</v>
      </c>
      <c r="E18" s="124">
        <v>55</v>
      </c>
      <c r="F18" s="11"/>
      <c r="G18" s="12">
        <f t="shared" si="1"/>
        <v>0</v>
      </c>
      <c r="H18" s="119">
        <f t="shared" si="2"/>
        <v>61</v>
      </c>
      <c r="I18" s="119">
        <f t="shared" si="0"/>
        <v>85</v>
      </c>
    </row>
    <row r="19" spans="1:9" ht="31.5" customHeight="1" x14ac:dyDescent="0.25">
      <c r="A19" s="400"/>
      <c r="B19" s="300" t="s">
        <v>348</v>
      </c>
      <c r="C19" s="9">
        <v>20</v>
      </c>
      <c r="D19" s="10" t="s">
        <v>22</v>
      </c>
      <c r="E19" s="124">
        <v>55</v>
      </c>
      <c r="F19" s="11"/>
      <c r="G19" s="12">
        <f t="shared" si="1"/>
        <v>0</v>
      </c>
      <c r="H19" s="119">
        <f t="shared" si="2"/>
        <v>61</v>
      </c>
      <c r="I19" s="119">
        <f t="shared" si="0"/>
        <v>85</v>
      </c>
    </row>
    <row r="20" spans="1:9" ht="31.5" customHeight="1" x14ac:dyDescent="0.25">
      <c r="A20" s="400"/>
      <c r="B20" s="300" t="s">
        <v>349</v>
      </c>
      <c r="C20" s="9">
        <v>15</v>
      </c>
      <c r="D20" s="10" t="s">
        <v>22</v>
      </c>
      <c r="E20" s="124">
        <v>55</v>
      </c>
      <c r="F20" s="11"/>
      <c r="G20" s="12">
        <f t="shared" si="1"/>
        <v>0</v>
      </c>
      <c r="H20" s="119">
        <f t="shared" si="2"/>
        <v>61</v>
      </c>
      <c r="I20" s="119">
        <f t="shared" si="0"/>
        <v>85</v>
      </c>
    </row>
    <row r="21" spans="1:9" ht="31.5" customHeight="1" x14ac:dyDescent="0.25">
      <c r="A21" s="400"/>
      <c r="B21" s="300" t="s">
        <v>350</v>
      </c>
      <c r="C21" s="9">
        <v>20</v>
      </c>
      <c r="D21" s="10" t="s">
        <v>22</v>
      </c>
      <c r="E21" s="124">
        <v>55</v>
      </c>
      <c r="F21" s="11"/>
      <c r="G21" s="12">
        <f t="shared" si="1"/>
        <v>0</v>
      </c>
      <c r="H21" s="119">
        <f t="shared" si="2"/>
        <v>61</v>
      </c>
      <c r="I21" s="119">
        <f t="shared" si="0"/>
        <v>85</v>
      </c>
    </row>
    <row r="22" spans="1:9" ht="31.5" customHeight="1" x14ac:dyDescent="0.25">
      <c r="A22" s="400"/>
      <c r="B22" s="300" t="s">
        <v>359</v>
      </c>
      <c r="C22" s="9">
        <v>20</v>
      </c>
      <c r="D22" s="10" t="s">
        <v>22</v>
      </c>
      <c r="E22" s="124">
        <v>55</v>
      </c>
      <c r="F22" s="11"/>
      <c r="G22" s="12">
        <f t="shared" si="1"/>
        <v>0</v>
      </c>
      <c r="H22" s="119">
        <f t="shared" si="2"/>
        <v>61</v>
      </c>
      <c r="I22" s="119">
        <f t="shared" si="0"/>
        <v>85</v>
      </c>
    </row>
    <row r="23" spans="1:9" ht="31.5" customHeight="1" x14ac:dyDescent="0.25">
      <c r="A23" s="400"/>
      <c r="B23" s="300" t="s">
        <v>351</v>
      </c>
      <c r="C23" s="9">
        <v>15</v>
      </c>
      <c r="D23" s="10" t="s">
        <v>22</v>
      </c>
      <c r="E23" s="124">
        <v>55</v>
      </c>
      <c r="F23" s="11"/>
      <c r="G23" s="12">
        <f t="shared" si="1"/>
        <v>0</v>
      </c>
      <c r="H23" s="119">
        <f t="shared" si="2"/>
        <v>61</v>
      </c>
      <c r="I23" s="119">
        <f t="shared" si="0"/>
        <v>85</v>
      </c>
    </row>
    <row r="24" spans="1:9" ht="31.5" customHeight="1" x14ac:dyDescent="0.25">
      <c r="A24" s="400"/>
      <c r="B24" s="300" t="s">
        <v>352</v>
      </c>
      <c r="C24" s="9">
        <v>20</v>
      </c>
      <c r="D24" s="10" t="s">
        <v>22</v>
      </c>
      <c r="E24" s="124">
        <v>55</v>
      </c>
      <c r="F24" s="11"/>
      <c r="G24" s="12">
        <f t="shared" si="1"/>
        <v>0</v>
      </c>
      <c r="H24" s="119">
        <f t="shared" si="2"/>
        <v>61</v>
      </c>
      <c r="I24" s="119">
        <f t="shared" si="0"/>
        <v>85</v>
      </c>
    </row>
    <row r="25" spans="1:9" ht="31.5" customHeight="1" x14ac:dyDescent="0.25">
      <c r="A25" s="400"/>
      <c r="B25" s="300" t="s">
        <v>459</v>
      </c>
      <c r="C25" s="9">
        <v>20</v>
      </c>
      <c r="D25" s="10" t="s">
        <v>22</v>
      </c>
      <c r="E25" s="124">
        <v>55</v>
      </c>
      <c r="F25" s="11"/>
      <c r="G25" s="12">
        <f t="shared" si="1"/>
        <v>0</v>
      </c>
      <c r="H25" s="119">
        <f t="shared" si="2"/>
        <v>61</v>
      </c>
      <c r="I25" s="119">
        <f t="shared" si="0"/>
        <v>85</v>
      </c>
    </row>
    <row r="26" spans="1:9" ht="31.5" customHeight="1" x14ac:dyDescent="0.25">
      <c r="A26" s="400"/>
      <c r="B26" s="300" t="s">
        <v>460</v>
      </c>
      <c r="C26" s="9">
        <v>15</v>
      </c>
      <c r="D26" s="10" t="s">
        <v>22</v>
      </c>
      <c r="E26" s="124">
        <v>55</v>
      </c>
      <c r="F26" s="11"/>
      <c r="G26" s="12">
        <f t="shared" si="1"/>
        <v>0</v>
      </c>
      <c r="H26" s="119">
        <f t="shared" si="2"/>
        <v>61</v>
      </c>
      <c r="I26" s="119">
        <f t="shared" si="0"/>
        <v>85</v>
      </c>
    </row>
    <row r="27" spans="1:9" ht="31.5" customHeight="1" x14ac:dyDescent="0.25">
      <c r="A27" s="400"/>
      <c r="B27" s="300" t="s">
        <v>461</v>
      </c>
      <c r="C27" s="9">
        <v>15</v>
      </c>
      <c r="D27" s="10" t="s">
        <v>22</v>
      </c>
      <c r="E27" s="124">
        <v>55</v>
      </c>
      <c r="F27" s="11"/>
      <c r="G27" s="12">
        <f t="shared" si="1"/>
        <v>0</v>
      </c>
      <c r="H27" s="119">
        <f t="shared" si="2"/>
        <v>61</v>
      </c>
      <c r="I27" s="119">
        <f t="shared" si="0"/>
        <v>85</v>
      </c>
    </row>
    <row r="28" spans="1:9" ht="31.5" customHeight="1" x14ac:dyDescent="0.25">
      <c r="A28" s="400"/>
      <c r="B28" s="300" t="s">
        <v>353</v>
      </c>
      <c r="C28" s="9">
        <v>20</v>
      </c>
      <c r="D28" s="10" t="s">
        <v>22</v>
      </c>
      <c r="E28" s="124">
        <v>55</v>
      </c>
      <c r="F28" s="11"/>
      <c r="G28" s="12">
        <f t="shared" si="1"/>
        <v>0</v>
      </c>
      <c r="H28" s="119">
        <f t="shared" si="2"/>
        <v>61</v>
      </c>
      <c r="I28" s="119">
        <f t="shared" si="0"/>
        <v>85</v>
      </c>
    </row>
    <row r="29" spans="1:9" ht="31.5" customHeight="1" x14ac:dyDescent="0.25">
      <c r="A29" s="400"/>
      <c r="B29" s="300" t="s">
        <v>354</v>
      </c>
      <c r="C29" s="9">
        <v>20</v>
      </c>
      <c r="D29" s="10" t="s">
        <v>22</v>
      </c>
      <c r="E29" s="124">
        <v>55</v>
      </c>
      <c r="F29" s="11"/>
      <c r="G29" s="12">
        <f t="shared" si="1"/>
        <v>0</v>
      </c>
      <c r="H29" s="119">
        <f t="shared" si="2"/>
        <v>61</v>
      </c>
      <c r="I29" s="119">
        <f t="shared" si="0"/>
        <v>85</v>
      </c>
    </row>
    <row r="30" spans="1:9" ht="31.5" customHeight="1" x14ac:dyDescent="0.25">
      <c r="A30" s="400"/>
      <c r="B30" s="300" t="s">
        <v>358</v>
      </c>
      <c r="C30" s="9">
        <v>15</v>
      </c>
      <c r="D30" s="10" t="s">
        <v>22</v>
      </c>
      <c r="E30" s="124">
        <v>55</v>
      </c>
      <c r="F30" s="11"/>
      <c r="G30" s="12">
        <f t="shared" si="1"/>
        <v>0</v>
      </c>
      <c r="H30" s="119">
        <f t="shared" si="2"/>
        <v>61</v>
      </c>
      <c r="I30" s="119">
        <f t="shared" si="0"/>
        <v>85</v>
      </c>
    </row>
    <row r="31" spans="1:9" ht="31.5" customHeight="1" x14ac:dyDescent="0.25">
      <c r="A31" s="400"/>
      <c r="B31" s="13" t="s">
        <v>355</v>
      </c>
      <c r="C31" s="9">
        <v>20</v>
      </c>
      <c r="D31" s="10" t="s">
        <v>22</v>
      </c>
      <c r="E31" s="124">
        <v>55</v>
      </c>
      <c r="F31" s="11"/>
      <c r="G31" s="12">
        <f t="shared" si="1"/>
        <v>0</v>
      </c>
      <c r="H31" s="119">
        <f t="shared" si="2"/>
        <v>61</v>
      </c>
      <c r="I31" s="119">
        <f t="shared" si="0"/>
        <v>85</v>
      </c>
    </row>
    <row r="32" spans="1:9" ht="31.5" customHeight="1" x14ac:dyDescent="0.25">
      <c r="A32" s="400"/>
      <c r="B32" s="13" t="s">
        <v>356</v>
      </c>
      <c r="C32" s="9">
        <v>20</v>
      </c>
      <c r="D32" s="10" t="s">
        <v>22</v>
      </c>
      <c r="E32" s="124">
        <v>55</v>
      </c>
      <c r="F32" s="11"/>
      <c r="G32" s="12">
        <f t="shared" si="1"/>
        <v>0</v>
      </c>
      <c r="H32" s="119">
        <f t="shared" si="2"/>
        <v>61</v>
      </c>
      <c r="I32" s="119">
        <f t="shared" si="0"/>
        <v>85</v>
      </c>
    </row>
    <row r="33" spans="1:9" ht="31.5" customHeight="1" x14ac:dyDescent="0.25">
      <c r="A33" s="400"/>
      <c r="B33" s="59" t="s">
        <v>357</v>
      </c>
      <c r="C33" s="60">
        <v>15</v>
      </c>
      <c r="D33" s="61" t="s">
        <v>22</v>
      </c>
      <c r="E33" s="124">
        <v>55</v>
      </c>
      <c r="F33" s="62"/>
      <c r="G33" s="63">
        <f t="shared" si="1"/>
        <v>0</v>
      </c>
      <c r="H33" s="119">
        <f t="shared" si="2"/>
        <v>61</v>
      </c>
      <c r="I33" s="119">
        <f t="shared" si="0"/>
        <v>85</v>
      </c>
    </row>
    <row r="34" spans="1:9" ht="25.5" customHeight="1" x14ac:dyDescent="0.25">
      <c r="A34" s="68"/>
      <c r="B34" s="69"/>
      <c r="C34" s="70"/>
      <c r="D34" s="71"/>
      <c r="E34" s="72"/>
      <c r="F34" s="73"/>
      <c r="G34" s="74"/>
      <c r="H34" s="122"/>
    </row>
    <row r="35" spans="1:9" ht="34.5" customHeight="1" x14ac:dyDescent="0.25">
      <c r="A35" s="400"/>
      <c r="B35" s="8" t="s">
        <v>23</v>
      </c>
      <c r="C35" s="9">
        <v>15</v>
      </c>
      <c r="D35" s="10" t="s">
        <v>22</v>
      </c>
      <c r="E35" s="124">
        <v>55</v>
      </c>
      <c r="F35" s="11"/>
      <c r="G35" s="12">
        <f t="shared" si="1"/>
        <v>0</v>
      </c>
      <c r="H35" s="119">
        <f t="shared" ref="H35:H44" si="3">CEILING((E35*1.1),1)</f>
        <v>61</v>
      </c>
      <c r="I35" s="119">
        <f t="shared" ref="I35:I44" si="4">CEILING((E35*1.5),5)</f>
        <v>85</v>
      </c>
    </row>
    <row r="36" spans="1:9" ht="35.25" customHeight="1" x14ac:dyDescent="0.25">
      <c r="A36" s="400"/>
      <c r="B36" s="8" t="s">
        <v>24</v>
      </c>
      <c r="C36" s="9">
        <v>10</v>
      </c>
      <c r="D36" s="10" t="s">
        <v>22</v>
      </c>
      <c r="E36" s="124">
        <v>55</v>
      </c>
      <c r="F36" s="11"/>
      <c r="G36" s="12">
        <f t="shared" si="1"/>
        <v>0</v>
      </c>
      <c r="H36" s="119">
        <f t="shared" si="3"/>
        <v>61</v>
      </c>
      <c r="I36" s="119">
        <f t="shared" si="4"/>
        <v>85</v>
      </c>
    </row>
    <row r="37" spans="1:9" ht="34.5" customHeight="1" x14ac:dyDescent="0.25">
      <c r="A37" s="400"/>
      <c r="B37" s="8" t="s">
        <v>25</v>
      </c>
      <c r="C37" s="9">
        <v>15</v>
      </c>
      <c r="D37" s="10" t="s">
        <v>22</v>
      </c>
      <c r="E37" s="124">
        <v>55</v>
      </c>
      <c r="F37" s="11"/>
      <c r="G37" s="12">
        <f t="shared" si="1"/>
        <v>0</v>
      </c>
      <c r="H37" s="119">
        <f t="shared" si="3"/>
        <v>61</v>
      </c>
      <c r="I37" s="119">
        <f t="shared" si="4"/>
        <v>85</v>
      </c>
    </row>
    <row r="38" spans="1:9" ht="31.5" customHeight="1" x14ac:dyDescent="0.25">
      <c r="A38" s="400"/>
      <c r="B38" s="8" t="s">
        <v>462</v>
      </c>
      <c r="C38" s="9">
        <v>15</v>
      </c>
      <c r="D38" s="10" t="s">
        <v>22</v>
      </c>
      <c r="E38" s="124">
        <v>55</v>
      </c>
      <c r="F38" s="11"/>
      <c r="G38" s="12">
        <f t="shared" si="1"/>
        <v>0</v>
      </c>
      <c r="H38" s="119">
        <f t="shared" si="3"/>
        <v>61</v>
      </c>
      <c r="I38" s="119">
        <f t="shared" si="4"/>
        <v>85</v>
      </c>
    </row>
    <row r="39" spans="1:9" ht="33" customHeight="1" x14ac:dyDescent="0.25">
      <c r="A39" s="400"/>
      <c r="B39" s="8" t="s">
        <v>463</v>
      </c>
      <c r="C39" s="9">
        <v>10</v>
      </c>
      <c r="D39" s="10" t="s">
        <v>22</v>
      </c>
      <c r="E39" s="124">
        <v>55</v>
      </c>
      <c r="F39" s="11"/>
      <c r="G39" s="12">
        <f t="shared" si="1"/>
        <v>0</v>
      </c>
      <c r="H39" s="119">
        <f t="shared" si="3"/>
        <v>61</v>
      </c>
      <c r="I39" s="119">
        <f t="shared" si="4"/>
        <v>85</v>
      </c>
    </row>
    <row r="40" spans="1:9" ht="31.5" customHeight="1" x14ac:dyDescent="0.25">
      <c r="A40" s="400"/>
      <c r="B40" s="8" t="s">
        <v>360</v>
      </c>
      <c r="C40" s="9">
        <v>15</v>
      </c>
      <c r="D40" s="10" t="s">
        <v>22</v>
      </c>
      <c r="E40" s="124">
        <v>55</v>
      </c>
      <c r="F40" s="11"/>
      <c r="G40" s="12">
        <f t="shared" si="1"/>
        <v>0</v>
      </c>
      <c r="H40" s="119">
        <f t="shared" si="3"/>
        <v>61</v>
      </c>
      <c r="I40" s="119">
        <f t="shared" si="4"/>
        <v>85</v>
      </c>
    </row>
    <row r="41" spans="1:9" ht="32.450000000000003" customHeight="1" x14ac:dyDescent="0.25">
      <c r="A41" s="400"/>
      <c r="B41" s="8" t="s">
        <v>361</v>
      </c>
      <c r="C41" s="9">
        <v>10</v>
      </c>
      <c r="D41" s="10" t="s">
        <v>22</v>
      </c>
      <c r="E41" s="124">
        <v>55</v>
      </c>
      <c r="F41" s="11"/>
      <c r="G41" s="12">
        <f t="shared" si="1"/>
        <v>0</v>
      </c>
      <c r="H41" s="119">
        <f t="shared" si="3"/>
        <v>61</v>
      </c>
      <c r="I41" s="119">
        <f t="shared" si="4"/>
        <v>85</v>
      </c>
    </row>
    <row r="42" spans="1:9" ht="31.5" customHeight="1" x14ac:dyDescent="0.25">
      <c r="A42" s="400"/>
      <c r="B42" s="13" t="s">
        <v>26</v>
      </c>
      <c r="C42" s="9">
        <v>15</v>
      </c>
      <c r="D42" s="10" t="s">
        <v>22</v>
      </c>
      <c r="E42" s="124">
        <v>55</v>
      </c>
      <c r="F42" s="11"/>
      <c r="G42" s="12">
        <f t="shared" si="1"/>
        <v>0</v>
      </c>
      <c r="H42" s="119">
        <f t="shared" si="3"/>
        <v>61</v>
      </c>
      <c r="I42" s="119">
        <f t="shared" si="4"/>
        <v>85</v>
      </c>
    </row>
    <row r="43" spans="1:9" ht="37.700000000000003" customHeight="1" x14ac:dyDescent="0.25">
      <c r="A43" s="400"/>
      <c r="B43" s="13" t="s">
        <v>27</v>
      </c>
      <c r="C43" s="9">
        <v>15</v>
      </c>
      <c r="D43" s="10" t="s">
        <v>22</v>
      </c>
      <c r="E43" s="124">
        <v>55</v>
      </c>
      <c r="F43" s="11"/>
      <c r="G43" s="12">
        <f t="shared" si="1"/>
        <v>0</v>
      </c>
      <c r="H43" s="119">
        <f t="shared" si="3"/>
        <v>61</v>
      </c>
      <c r="I43" s="119">
        <f t="shared" si="4"/>
        <v>85</v>
      </c>
    </row>
    <row r="44" spans="1:9" ht="37.700000000000003" customHeight="1" x14ac:dyDescent="0.25">
      <c r="A44" s="400"/>
      <c r="B44" s="13" t="s">
        <v>28</v>
      </c>
      <c r="C44" s="9">
        <v>10</v>
      </c>
      <c r="D44" s="10" t="s">
        <v>22</v>
      </c>
      <c r="E44" s="124">
        <v>55</v>
      </c>
      <c r="F44" s="11"/>
      <c r="G44" s="12">
        <f t="shared" si="1"/>
        <v>0</v>
      </c>
      <c r="H44" s="119">
        <f t="shared" si="3"/>
        <v>61</v>
      </c>
      <c r="I44" s="119">
        <f t="shared" si="4"/>
        <v>85</v>
      </c>
    </row>
    <row r="45" spans="1:9" ht="25.5" customHeight="1" x14ac:dyDescent="0.25">
      <c r="A45" s="68"/>
      <c r="B45" s="69"/>
      <c r="C45" s="70"/>
      <c r="D45" s="71"/>
      <c r="E45" s="72"/>
      <c r="F45" s="73"/>
      <c r="G45" s="74"/>
      <c r="H45" s="122"/>
    </row>
    <row r="46" spans="1:9" ht="36" customHeight="1" x14ac:dyDescent="0.25">
      <c r="A46" s="400"/>
      <c r="B46" s="8" t="s">
        <v>464</v>
      </c>
      <c r="C46" s="9">
        <v>20</v>
      </c>
      <c r="D46" s="10" t="s">
        <v>22</v>
      </c>
      <c r="E46" s="124">
        <v>55</v>
      </c>
      <c r="F46" s="11"/>
      <c r="G46" s="12">
        <f t="shared" si="1"/>
        <v>0</v>
      </c>
      <c r="H46" s="119">
        <f t="shared" ref="H46:H87" si="5">CEILING((E46*1.1),1)</f>
        <v>61</v>
      </c>
      <c r="I46" s="119">
        <f t="shared" ref="I46:I67" si="6">CEILING((E46*1.5),5)</f>
        <v>85</v>
      </c>
    </row>
    <row r="47" spans="1:9" ht="36" customHeight="1" x14ac:dyDescent="0.25">
      <c r="A47" s="400"/>
      <c r="B47" s="8" t="s">
        <v>465</v>
      </c>
      <c r="C47" s="9">
        <v>15</v>
      </c>
      <c r="D47" s="10" t="s">
        <v>22</v>
      </c>
      <c r="E47" s="124">
        <v>55</v>
      </c>
      <c r="F47" s="11"/>
      <c r="G47" s="12">
        <f t="shared" si="1"/>
        <v>0</v>
      </c>
      <c r="H47" s="119">
        <f t="shared" si="5"/>
        <v>61</v>
      </c>
      <c r="I47" s="119">
        <f t="shared" si="6"/>
        <v>85</v>
      </c>
    </row>
    <row r="48" spans="1:9" ht="36" customHeight="1" x14ac:dyDescent="0.25">
      <c r="A48" s="400"/>
      <c r="B48" s="8" t="s">
        <v>443</v>
      </c>
      <c r="C48" s="9">
        <v>15</v>
      </c>
      <c r="D48" s="10" t="s">
        <v>22</v>
      </c>
      <c r="E48" s="124">
        <v>55</v>
      </c>
      <c r="F48" s="11"/>
      <c r="G48" s="12">
        <f t="shared" si="1"/>
        <v>0</v>
      </c>
      <c r="H48" s="119">
        <f t="shared" si="5"/>
        <v>61</v>
      </c>
      <c r="I48" s="119">
        <f t="shared" si="6"/>
        <v>85</v>
      </c>
    </row>
    <row r="49" spans="1:9" ht="36" customHeight="1" x14ac:dyDescent="0.25">
      <c r="A49" s="400"/>
      <c r="B49" s="8" t="s">
        <v>445</v>
      </c>
      <c r="C49" s="9">
        <v>15</v>
      </c>
      <c r="D49" s="10" t="s">
        <v>22</v>
      </c>
      <c r="E49" s="124">
        <v>55</v>
      </c>
      <c r="F49" s="11"/>
      <c r="G49" s="12">
        <f t="shared" si="1"/>
        <v>0</v>
      </c>
      <c r="H49" s="119">
        <f t="shared" si="5"/>
        <v>61</v>
      </c>
      <c r="I49" s="119">
        <f t="shared" si="6"/>
        <v>85</v>
      </c>
    </row>
    <row r="50" spans="1:9" ht="36" customHeight="1" x14ac:dyDescent="0.25">
      <c r="A50" s="400"/>
      <c r="B50" s="8" t="s">
        <v>444</v>
      </c>
      <c r="C50" s="9">
        <v>10</v>
      </c>
      <c r="D50" s="10" t="s">
        <v>22</v>
      </c>
      <c r="E50" s="124">
        <v>55</v>
      </c>
      <c r="F50" s="11"/>
      <c r="G50" s="12">
        <f t="shared" si="1"/>
        <v>0</v>
      </c>
      <c r="H50" s="119">
        <f t="shared" si="5"/>
        <v>61</v>
      </c>
      <c r="I50" s="119">
        <f t="shared" si="6"/>
        <v>85</v>
      </c>
    </row>
    <row r="51" spans="1:9" ht="36" customHeight="1" x14ac:dyDescent="0.25">
      <c r="A51" s="400"/>
      <c r="B51" s="8" t="s">
        <v>446</v>
      </c>
      <c r="C51" s="9">
        <v>20</v>
      </c>
      <c r="D51" s="10" t="s">
        <v>22</v>
      </c>
      <c r="E51" s="124">
        <v>55</v>
      </c>
      <c r="F51" s="11"/>
      <c r="G51" s="12">
        <f t="shared" si="1"/>
        <v>0</v>
      </c>
      <c r="H51" s="119">
        <f t="shared" si="5"/>
        <v>61</v>
      </c>
      <c r="I51" s="119">
        <f t="shared" si="6"/>
        <v>85</v>
      </c>
    </row>
    <row r="52" spans="1:9" ht="36" customHeight="1" x14ac:dyDescent="0.25">
      <c r="A52" s="400"/>
      <c r="B52" s="8" t="s">
        <v>447</v>
      </c>
      <c r="C52" s="9">
        <v>15</v>
      </c>
      <c r="D52" s="10" t="s">
        <v>22</v>
      </c>
      <c r="E52" s="124">
        <v>55</v>
      </c>
      <c r="F52" s="11"/>
      <c r="G52" s="12">
        <f t="shared" si="1"/>
        <v>0</v>
      </c>
      <c r="H52" s="119">
        <f t="shared" si="5"/>
        <v>61</v>
      </c>
      <c r="I52" s="119">
        <f t="shared" si="6"/>
        <v>85</v>
      </c>
    </row>
    <row r="53" spans="1:9" ht="36" customHeight="1" x14ac:dyDescent="0.25">
      <c r="A53" s="400"/>
      <c r="B53" s="8" t="s">
        <v>448</v>
      </c>
      <c r="C53" s="9">
        <v>15</v>
      </c>
      <c r="D53" s="10" t="s">
        <v>22</v>
      </c>
      <c r="E53" s="124">
        <v>55</v>
      </c>
      <c r="F53" s="11"/>
      <c r="G53" s="12">
        <f t="shared" si="1"/>
        <v>0</v>
      </c>
      <c r="H53" s="119">
        <f t="shared" si="5"/>
        <v>61</v>
      </c>
      <c r="I53" s="119">
        <f t="shared" si="6"/>
        <v>85</v>
      </c>
    </row>
    <row r="54" spans="1:9" ht="36" customHeight="1" x14ac:dyDescent="0.25">
      <c r="A54" s="400"/>
      <c r="B54" s="8" t="s">
        <v>449</v>
      </c>
      <c r="C54" s="9">
        <v>10</v>
      </c>
      <c r="D54" s="10" t="s">
        <v>22</v>
      </c>
      <c r="E54" s="124">
        <v>55</v>
      </c>
      <c r="F54" s="11"/>
      <c r="G54" s="12">
        <f t="shared" si="1"/>
        <v>0</v>
      </c>
      <c r="H54" s="119">
        <f t="shared" si="5"/>
        <v>61</v>
      </c>
      <c r="I54" s="119">
        <f t="shared" si="6"/>
        <v>85</v>
      </c>
    </row>
    <row r="55" spans="1:9" ht="36" customHeight="1" x14ac:dyDescent="0.25">
      <c r="A55" s="400"/>
      <c r="B55" s="8" t="s">
        <v>450</v>
      </c>
      <c r="C55" s="9">
        <v>20</v>
      </c>
      <c r="D55" s="10" t="s">
        <v>22</v>
      </c>
      <c r="E55" s="124">
        <v>55</v>
      </c>
      <c r="F55" s="11"/>
      <c r="G55" s="12">
        <f t="shared" ref="G55:G95" si="7">F55*E55</f>
        <v>0</v>
      </c>
      <c r="H55" s="119">
        <f t="shared" si="5"/>
        <v>61</v>
      </c>
      <c r="I55" s="119">
        <f t="shared" si="6"/>
        <v>85</v>
      </c>
    </row>
    <row r="56" spans="1:9" ht="36" customHeight="1" x14ac:dyDescent="0.25">
      <c r="A56" s="400"/>
      <c r="B56" s="8" t="s">
        <v>452</v>
      </c>
      <c r="C56" s="9">
        <v>15</v>
      </c>
      <c r="D56" s="10" t="s">
        <v>22</v>
      </c>
      <c r="E56" s="124">
        <v>55</v>
      </c>
      <c r="F56" s="11"/>
      <c r="G56" s="12">
        <f t="shared" si="7"/>
        <v>0</v>
      </c>
      <c r="H56" s="119">
        <f t="shared" si="5"/>
        <v>61</v>
      </c>
      <c r="I56" s="119">
        <f t="shared" si="6"/>
        <v>85</v>
      </c>
    </row>
    <row r="57" spans="1:9" ht="36" customHeight="1" x14ac:dyDescent="0.25">
      <c r="A57" s="400"/>
      <c r="B57" s="8" t="s">
        <v>451</v>
      </c>
      <c r="C57" s="9">
        <v>15</v>
      </c>
      <c r="D57" s="10" t="s">
        <v>22</v>
      </c>
      <c r="E57" s="124">
        <v>55</v>
      </c>
      <c r="F57" s="11"/>
      <c r="G57" s="12">
        <f t="shared" si="7"/>
        <v>0</v>
      </c>
      <c r="H57" s="119">
        <f t="shared" si="5"/>
        <v>61</v>
      </c>
      <c r="I57" s="119">
        <f t="shared" si="6"/>
        <v>85</v>
      </c>
    </row>
    <row r="58" spans="1:9" ht="36" customHeight="1" x14ac:dyDescent="0.25">
      <c r="A58" s="400"/>
      <c r="B58" s="8" t="s">
        <v>453</v>
      </c>
      <c r="C58" s="9">
        <v>20</v>
      </c>
      <c r="D58" s="10" t="s">
        <v>22</v>
      </c>
      <c r="E58" s="124">
        <v>55</v>
      </c>
      <c r="F58" s="11"/>
      <c r="G58" s="12">
        <f t="shared" si="7"/>
        <v>0</v>
      </c>
      <c r="H58" s="119">
        <f t="shared" si="5"/>
        <v>61</v>
      </c>
      <c r="I58" s="119">
        <f t="shared" si="6"/>
        <v>85</v>
      </c>
    </row>
    <row r="59" spans="1:9" ht="36" customHeight="1" x14ac:dyDescent="0.25">
      <c r="A59" s="400"/>
      <c r="B59" s="8" t="s">
        <v>382</v>
      </c>
      <c r="C59" s="9">
        <v>15</v>
      </c>
      <c r="D59" s="10" t="s">
        <v>22</v>
      </c>
      <c r="E59" s="124">
        <v>55</v>
      </c>
      <c r="F59" s="11"/>
      <c r="G59" s="12">
        <f t="shared" si="7"/>
        <v>0</v>
      </c>
      <c r="H59" s="119">
        <f t="shared" si="5"/>
        <v>61</v>
      </c>
      <c r="I59" s="119">
        <f t="shared" si="6"/>
        <v>85</v>
      </c>
    </row>
    <row r="60" spans="1:9" ht="36" customHeight="1" x14ac:dyDescent="0.25">
      <c r="A60" s="400"/>
      <c r="B60" s="8" t="s">
        <v>380</v>
      </c>
      <c r="C60" s="9">
        <v>15</v>
      </c>
      <c r="D60" s="10" t="s">
        <v>22</v>
      </c>
      <c r="E60" s="124">
        <v>55</v>
      </c>
      <c r="F60" s="11"/>
      <c r="G60" s="12">
        <f t="shared" si="7"/>
        <v>0</v>
      </c>
      <c r="H60" s="119">
        <f t="shared" si="5"/>
        <v>61</v>
      </c>
      <c r="I60" s="119">
        <f t="shared" si="6"/>
        <v>85</v>
      </c>
    </row>
    <row r="61" spans="1:9" ht="36" customHeight="1" x14ac:dyDescent="0.25">
      <c r="A61" s="400"/>
      <c r="B61" s="8" t="s">
        <v>381</v>
      </c>
      <c r="C61" s="9">
        <v>10</v>
      </c>
      <c r="D61" s="10" t="s">
        <v>22</v>
      </c>
      <c r="E61" s="124">
        <v>55</v>
      </c>
      <c r="F61" s="11"/>
      <c r="G61" s="12">
        <f t="shared" si="7"/>
        <v>0</v>
      </c>
      <c r="H61" s="119">
        <f t="shared" si="5"/>
        <v>61</v>
      </c>
      <c r="I61" s="119">
        <f t="shared" si="6"/>
        <v>85</v>
      </c>
    </row>
    <row r="62" spans="1:9" ht="36" customHeight="1" x14ac:dyDescent="0.25">
      <c r="A62" s="400"/>
      <c r="B62" s="8" t="s">
        <v>379</v>
      </c>
      <c r="C62" s="9">
        <v>10</v>
      </c>
      <c r="D62" s="10" t="s">
        <v>22</v>
      </c>
      <c r="E62" s="124">
        <v>55</v>
      </c>
      <c r="F62" s="11"/>
      <c r="G62" s="12">
        <f t="shared" si="7"/>
        <v>0</v>
      </c>
      <c r="H62" s="119">
        <f t="shared" si="5"/>
        <v>61</v>
      </c>
      <c r="I62" s="119">
        <f t="shared" si="6"/>
        <v>85</v>
      </c>
    </row>
    <row r="63" spans="1:9" ht="36" customHeight="1" x14ac:dyDescent="0.25">
      <c r="A63" s="400"/>
      <c r="B63" s="8" t="s">
        <v>377</v>
      </c>
      <c r="C63" s="9">
        <v>20</v>
      </c>
      <c r="D63" s="10" t="s">
        <v>22</v>
      </c>
      <c r="E63" s="124">
        <v>55</v>
      </c>
      <c r="F63" s="11"/>
      <c r="G63" s="12">
        <f t="shared" si="7"/>
        <v>0</v>
      </c>
      <c r="H63" s="119">
        <f t="shared" si="5"/>
        <v>61</v>
      </c>
      <c r="I63" s="119">
        <f t="shared" si="6"/>
        <v>85</v>
      </c>
    </row>
    <row r="64" spans="1:9" ht="36" customHeight="1" x14ac:dyDescent="0.25">
      <c r="A64" s="400"/>
      <c r="B64" s="8" t="s">
        <v>378</v>
      </c>
      <c r="C64" s="9">
        <v>10</v>
      </c>
      <c r="D64" s="10" t="s">
        <v>22</v>
      </c>
      <c r="E64" s="124">
        <v>55</v>
      </c>
      <c r="F64" s="11"/>
      <c r="G64" s="12">
        <f t="shared" si="7"/>
        <v>0</v>
      </c>
      <c r="H64" s="119">
        <f t="shared" si="5"/>
        <v>61</v>
      </c>
      <c r="I64" s="119">
        <f t="shared" si="6"/>
        <v>85</v>
      </c>
    </row>
    <row r="65" spans="1:9" ht="36" customHeight="1" x14ac:dyDescent="0.25">
      <c r="A65" s="400"/>
      <c r="B65" s="8" t="s">
        <v>466</v>
      </c>
      <c r="C65" s="9">
        <v>15</v>
      </c>
      <c r="D65" s="10" t="s">
        <v>22</v>
      </c>
      <c r="E65" s="124">
        <v>55</v>
      </c>
      <c r="F65" s="11"/>
      <c r="G65" s="12">
        <f t="shared" si="7"/>
        <v>0</v>
      </c>
      <c r="H65" s="119">
        <f t="shared" si="5"/>
        <v>61</v>
      </c>
      <c r="I65" s="119">
        <f t="shared" si="6"/>
        <v>85</v>
      </c>
    </row>
    <row r="66" spans="1:9" ht="36" customHeight="1" x14ac:dyDescent="0.25">
      <c r="A66" s="400"/>
      <c r="B66" s="8" t="s">
        <v>376</v>
      </c>
      <c r="C66" s="9">
        <v>10</v>
      </c>
      <c r="D66" s="10" t="s">
        <v>22</v>
      </c>
      <c r="E66" s="124">
        <v>55</v>
      </c>
      <c r="F66" s="11"/>
      <c r="G66" s="12">
        <f t="shared" si="7"/>
        <v>0</v>
      </c>
      <c r="H66" s="119">
        <f t="shared" si="5"/>
        <v>61</v>
      </c>
      <c r="I66" s="119">
        <f t="shared" si="6"/>
        <v>85</v>
      </c>
    </row>
    <row r="67" spans="1:9" ht="36" customHeight="1" x14ac:dyDescent="0.25">
      <c r="A67" s="400"/>
      <c r="B67" s="8" t="s">
        <v>373</v>
      </c>
      <c r="C67" s="9">
        <v>15</v>
      </c>
      <c r="D67" s="10" t="s">
        <v>22</v>
      </c>
      <c r="E67" s="124">
        <v>55</v>
      </c>
      <c r="F67" s="11"/>
      <c r="G67" s="12">
        <f t="shared" si="7"/>
        <v>0</v>
      </c>
      <c r="H67" s="119">
        <f t="shared" si="5"/>
        <v>61</v>
      </c>
      <c r="I67" s="119">
        <f t="shared" si="6"/>
        <v>85</v>
      </c>
    </row>
    <row r="68" spans="1:9" ht="36" customHeight="1" x14ac:dyDescent="0.25">
      <c r="A68" s="400"/>
      <c r="B68" s="8" t="s">
        <v>374</v>
      </c>
      <c r="C68" s="9">
        <v>15</v>
      </c>
      <c r="D68" s="10" t="s">
        <v>22</v>
      </c>
      <c r="E68" s="124">
        <v>55</v>
      </c>
      <c r="F68" s="11"/>
      <c r="G68" s="12">
        <f t="shared" si="7"/>
        <v>0</v>
      </c>
      <c r="H68" s="119">
        <f t="shared" si="5"/>
        <v>61</v>
      </c>
      <c r="I68" s="119">
        <f t="shared" ref="I68:I87" si="8">CEILING((E68*1.5),5)</f>
        <v>85</v>
      </c>
    </row>
    <row r="69" spans="1:9" ht="36" customHeight="1" x14ac:dyDescent="0.25">
      <c r="A69" s="400"/>
      <c r="B69" s="8" t="s">
        <v>375</v>
      </c>
      <c r="C69" s="9">
        <v>10</v>
      </c>
      <c r="D69" s="10" t="s">
        <v>22</v>
      </c>
      <c r="E69" s="124">
        <v>55</v>
      </c>
      <c r="F69" s="11"/>
      <c r="G69" s="12">
        <f t="shared" si="7"/>
        <v>0</v>
      </c>
      <c r="H69" s="119">
        <f t="shared" si="5"/>
        <v>61</v>
      </c>
      <c r="I69" s="119">
        <f t="shared" si="8"/>
        <v>85</v>
      </c>
    </row>
    <row r="70" spans="1:9" ht="36" customHeight="1" x14ac:dyDescent="0.25">
      <c r="A70" s="400"/>
      <c r="B70" s="8" t="s">
        <v>372</v>
      </c>
      <c r="C70" s="9">
        <v>20</v>
      </c>
      <c r="D70" s="10" t="s">
        <v>22</v>
      </c>
      <c r="E70" s="124">
        <v>55</v>
      </c>
      <c r="F70" s="11"/>
      <c r="G70" s="12">
        <f t="shared" si="7"/>
        <v>0</v>
      </c>
      <c r="H70" s="119">
        <f t="shared" si="5"/>
        <v>61</v>
      </c>
      <c r="I70" s="119">
        <f t="shared" si="8"/>
        <v>85</v>
      </c>
    </row>
    <row r="71" spans="1:9" ht="36" customHeight="1" x14ac:dyDescent="0.25">
      <c r="A71" s="400"/>
      <c r="B71" s="8" t="s">
        <v>467</v>
      </c>
      <c r="C71" s="9">
        <v>15</v>
      </c>
      <c r="D71" s="10" t="s">
        <v>22</v>
      </c>
      <c r="E71" s="124">
        <v>55</v>
      </c>
      <c r="F71" s="11"/>
      <c r="G71" s="12">
        <f t="shared" si="7"/>
        <v>0</v>
      </c>
      <c r="H71" s="119">
        <f t="shared" si="5"/>
        <v>61</v>
      </c>
      <c r="I71" s="119">
        <f t="shared" si="8"/>
        <v>85</v>
      </c>
    </row>
    <row r="72" spans="1:9" ht="36" customHeight="1" x14ac:dyDescent="0.25">
      <c r="A72" s="400"/>
      <c r="B72" s="8" t="s">
        <v>468</v>
      </c>
      <c r="C72" s="9">
        <v>15</v>
      </c>
      <c r="D72" s="10" t="s">
        <v>22</v>
      </c>
      <c r="E72" s="124">
        <v>55</v>
      </c>
      <c r="F72" s="11"/>
      <c r="G72" s="12">
        <f t="shared" si="7"/>
        <v>0</v>
      </c>
      <c r="H72" s="119">
        <f t="shared" si="5"/>
        <v>61</v>
      </c>
      <c r="I72" s="119">
        <f t="shared" si="8"/>
        <v>85</v>
      </c>
    </row>
    <row r="73" spans="1:9" ht="36" customHeight="1" x14ac:dyDescent="0.25">
      <c r="A73" s="400"/>
      <c r="B73" s="8" t="s">
        <v>469</v>
      </c>
      <c r="C73" s="9">
        <v>10</v>
      </c>
      <c r="D73" s="10" t="s">
        <v>22</v>
      </c>
      <c r="E73" s="124">
        <v>55</v>
      </c>
      <c r="F73" s="11"/>
      <c r="G73" s="12">
        <f t="shared" si="7"/>
        <v>0</v>
      </c>
      <c r="H73" s="119">
        <f t="shared" si="5"/>
        <v>61</v>
      </c>
      <c r="I73" s="119">
        <f t="shared" si="8"/>
        <v>85</v>
      </c>
    </row>
    <row r="74" spans="1:9" ht="36" customHeight="1" x14ac:dyDescent="0.25">
      <c r="A74" s="400"/>
      <c r="B74" s="8" t="s">
        <v>470</v>
      </c>
      <c r="C74" s="9">
        <v>10</v>
      </c>
      <c r="D74" s="10" t="s">
        <v>22</v>
      </c>
      <c r="E74" s="124">
        <v>55</v>
      </c>
      <c r="F74" s="11"/>
      <c r="G74" s="12">
        <f t="shared" si="7"/>
        <v>0</v>
      </c>
      <c r="H74" s="119">
        <f t="shared" si="5"/>
        <v>61</v>
      </c>
      <c r="I74" s="119">
        <f t="shared" si="8"/>
        <v>85</v>
      </c>
    </row>
    <row r="75" spans="1:9" ht="36" customHeight="1" x14ac:dyDescent="0.25">
      <c r="A75" s="400"/>
      <c r="B75" s="13" t="s">
        <v>471</v>
      </c>
      <c r="C75" s="9">
        <v>15</v>
      </c>
      <c r="D75" s="10" t="s">
        <v>22</v>
      </c>
      <c r="E75" s="124">
        <v>55</v>
      </c>
      <c r="F75" s="11"/>
      <c r="G75" s="12">
        <f t="shared" si="7"/>
        <v>0</v>
      </c>
      <c r="H75" s="119">
        <f t="shared" si="5"/>
        <v>61</v>
      </c>
      <c r="I75" s="119">
        <f t="shared" si="8"/>
        <v>85</v>
      </c>
    </row>
    <row r="76" spans="1:9" ht="36" customHeight="1" x14ac:dyDescent="0.25">
      <c r="A76" s="400"/>
      <c r="B76" s="13" t="s">
        <v>370</v>
      </c>
      <c r="C76" s="9">
        <v>15</v>
      </c>
      <c r="D76" s="10" t="s">
        <v>22</v>
      </c>
      <c r="E76" s="124">
        <v>55</v>
      </c>
      <c r="F76" s="11"/>
      <c r="G76" s="12">
        <f t="shared" si="7"/>
        <v>0</v>
      </c>
      <c r="H76" s="119">
        <f t="shared" si="5"/>
        <v>61</v>
      </c>
      <c r="I76" s="119">
        <f t="shared" si="8"/>
        <v>85</v>
      </c>
    </row>
    <row r="77" spans="1:9" ht="36" customHeight="1" x14ac:dyDescent="0.25">
      <c r="A77" s="400"/>
      <c r="B77" s="13" t="s">
        <v>371</v>
      </c>
      <c r="C77" s="9">
        <v>10</v>
      </c>
      <c r="D77" s="10" t="s">
        <v>22</v>
      </c>
      <c r="E77" s="124">
        <v>55</v>
      </c>
      <c r="F77" s="11"/>
      <c r="G77" s="12">
        <f t="shared" si="7"/>
        <v>0</v>
      </c>
      <c r="H77" s="119">
        <f t="shared" si="5"/>
        <v>61</v>
      </c>
      <c r="I77" s="119">
        <f t="shared" si="8"/>
        <v>85</v>
      </c>
    </row>
    <row r="78" spans="1:9" ht="36" customHeight="1" x14ac:dyDescent="0.25">
      <c r="A78" s="400"/>
      <c r="B78" s="13" t="s">
        <v>472</v>
      </c>
      <c r="C78" s="9">
        <v>20</v>
      </c>
      <c r="D78" s="10" t="s">
        <v>22</v>
      </c>
      <c r="E78" s="124">
        <v>55</v>
      </c>
      <c r="F78" s="11"/>
      <c r="G78" s="12">
        <f t="shared" si="7"/>
        <v>0</v>
      </c>
      <c r="H78" s="119">
        <f t="shared" si="5"/>
        <v>61</v>
      </c>
      <c r="I78" s="119">
        <f t="shared" si="8"/>
        <v>85</v>
      </c>
    </row>
    <row r="79" spans="1:9" ht="36" customHeight="1" x14ac:dyDescent="0.25">
      <c r="A79" s="400"/>
      <c r="B79" s="13" t="s">
        <v>366</v>
      </c>
      <c r="C79" s="9">
        <v>20</v>
      </c>
      <c r="D79" s="10" t="s">
        <v>22</v>
      </c>
      <c r="E79" s="124">
        <v>55</v>
      </c>
      <c r="F79" s="11"/>
      <c r="G79" s="12">
        <f t="shared" si="7"/>
        <v>0</v>
      </c>
      <c r="H79" s="119">
        <f t="shared" si="5"/>
        <v>61</v>
      </c>
      <c r="I79" s="119">
        <f t="shared" si="8"/>
        <v>85</v>
      </c>
    </row>
    <row r="80" spans="1:9" ht="36" customHeight="1" x14ac:dyDescent="0.25">
      <c r="A80" s="400"/>
      <c r="B80" s="13" t="s">
        <v>473</v>
      </c>
      <c r="C80" s="9">
        <v>15</v>
      </c>
      <c r="D80" s="10" t="s">
        <v>22</v>
      </c>
      <c r="E80" s="124">
        <v>55</v>
      </c>
      <c r="F80" s="11"/>
      <c r="G80" s="12">
        <f t="shared" si="7"/>
        <v>0</v>
      </c>
      <c r="H80" s="119">
        <f t="shared" si="5"/>
        <v>61</v>
      </c>
      <c r="I80" s="119">
        <f t="shared" si="8"/>
        <v>85</v>
      </c>
    </row>
    <row r="81" spans="1:9" ht="36" customHeight="1" x14ac:dyDescent="0.25">
      <c r="A81" s="400"/>
      <c r="B81" s="13" t="s">
        <v>367</v>
      </c>
      <c r="C81" s="9">
        <v>15</v>
      </c>
      <c r="D81" s="10" t="s">
        <v>22</v>
      </c>
      <c r="E81" s="124">
        <v>55</v>
      </c>
      <c r="F81" s="11"/>
      <c r="G81" s="12">
        <f t="shared" si="7"/>
        <v>0</v>
      </c>
      <c r="H81" s="119">
        <f t="shared" si="5"/>
        <v>61</v>
      </c>
      <c r="I81" s="119">
        <f t="shared" si="8"/>
        <v>85</v>
      </c>
    </row>
    <row r="82" spans="1:9" ht="36" customHeight="1" x14ac:dyDescent="0.25">
      <c r="A82" s="400"/>
      <c r="B82" s="13" t="s">
        <v>368</v>
      </c>
      <c r="C82" s="9">
        <v>10</v>
      </c>
      <c r="D82" s="10" t="s">
        <v>22</v>
      </c>
      <c r="E82" s="124">
        <v>55</v>
      </c>
      <c r="F82" s="11"/>
      <c r="G82" s="12">
        <f t="shared" si="7"/>
        <v>0</v>
      </c>
      <c r="H82" s="119">
        <f t="shared" si="5"/>
        <v>61</v>
      </c>
      <c r="I82" s="119">
        <f t="shared" si="8"/>
        <v>85</v>
      </c>
    </row>
    <row r="83" spans="1:9" ht="36" customHeight="1" x14ac:dyDescent="0.25">
      <c r="A83" s="400"/>
      <c r="B83" s="13" t="s">
        <v>369</v>
      </c>
      <c r="C83" s="9">
        <v>10</v>
      </c>
      <c r="D83" s="10" t="s">
        <v>22</v>
      </c>
      <c r="E83" s="124">
        <v>55</v>
      </c>
      <c r="F83" s="11"/>
      <c r="G83" s="12">
        <f t="shared" si="7"/>
        <v>0</v>
      </c>
      <c r="H83" s="119">
        <f t="shared" si="5"/>
        <v>61</v>
      </c>
      <c r="I83" s="119">
        <f t="shared" si="8"/>
        <v>85</v>
      </c>
    </row>
    <row r="84" spans="1:9" ht="36" customHeight="1" x14ac:dyDescent="0.25">
      <c r="A84" s="400"/>
      <c r="B84" s="13" t="s">
        <v>365</v>
      </c>
      <c r="C84" s="9">
        <v>20</v>
      </c>
      <c r="D84" s="10" t="s">
        <v>22</v>
      </c>
      <c r="E84" s="124">
        <v>55</v>
      </c>
      <c r="F84" s="11"/>
      <c r="G84" s="12">
        <f t="shared" si="7"/>
        <v>0</v>
      </c>
      <c r="H84" s="119">
        <f t="shared" si="5"/>
        <v>61</v>
      </c>
      <c r="I84" s="119">
        <f t="shared" si="8"/>
        <v>85</v>
      </c>
    </row>
    <row r="85" spans="1:9" ht="36" customHeight="1" x14ac:dyDescent="0.25">
      <c r="A85" s="400"/>
      <c r="B85" s="13" t="s">
        <v>364</v>
      </c>
      <c r="C85" s="9">
        <v>15</v>
      </c>
      <c r="D85" s="10" t="s">
        <v>22</v>
      </c>
      <c r="E85" s="124">
        <v>55</v>
      </c>
      <c r="F85" s="11"/>
      <c r="G85" s="12">
        <f t="shared" si="7"/>
        <v>0</v>
      </c>
      <c r="H85" s="119">
        <f t="shared" si="5"/>
        <v>61</v>
      </c>
      <c r="I85" s="119">
        <f t="shared" si="8"/>
        <v>85</v>
      </c>
    </row>
    <row r="86" spans="1:9" ht="36" customHeight="1" x14ac:dyDescent="0.25">
      <c r="A86" s="400"/>
      <c r="B86" s="13" t="s">
        <v>363</v>
      </c>
      <c r="C86" s="9">
        <v>10</v>
      </c>
      <c r="D86" s="10" t="s">
        <v>22</v>
      </c>
      <c r="E86" s="124">
        <v>55</v>
      </c>
      <c r="F86" s="11"/>
      <c r="G86" s="12">
        <f t="shared" si="7"/>
        <v>0</v>
      </c>
      <c r="H86" s="119">
        <f t="shared" si="5"/>
        <v>61</v>
      </c>
      <c r="I86" s="119">
        <f t="shared" si="8"/>
        <v>85</v>
      </c>
    </row>
    <row r="87" spans="1:9" ht="36" customHeight="1" x14ac:dyDescent="0.25">
      <c r="A87" s="400"/>
      <c r="B87" s="13" t="s">
        <v>362</v>
      </c>
      <c r="C87" s="9">
        <v>10</v>
      </c>
      <c r="D87" s="10" t="s">
        <v>22</v>
      </c>
      <c r="E87" s="124">
        <v>55</v>
      </c>
      <c r="F87" s="11"/>
      <c r="G87" s="12">
        <f t="shared" si="7"/>
        <v>0</v>
      </c>
      <c r="H87" s="119">
        <f t="shared" si="5"/>
        <v>61</v>
      </c>
      <c r="I87" s="119">
        <f t="shared" si="8"/>
        <v>85</v>
      </c>
    </row>
    <row r="88" spans="1:9" ht="25.5" customHeight="1" x14ac:dyDescent="0.25">
      <c r="A88" s="68"/>
      <c r="B88" s="69"/>
      <c r="C88" s="70"/>
      <c r="D88" s="71"/>
      <c r="E88" s="72"/>
      <c r="F88" s="73"/>
      <c r="G88" s="74"/>
      <c r="H88" s="122"/>
    </row>
    <row r="89" spans="1:9" ht="39" customHeight="1" x14ac:dyDescent="0.25">
      <c r="A89" s="400"/>
      <c r="B89" s="8" t="s">
        <v>29</v>
      </c>
      <c r="C89" s="9">
        <v>20</v>
      </c>
      <c r="D89" s="10" t="s">
        <v>22</v>
      </c>
      <c r="E89" s="124">
        <v>55</v>
      </c>
      <c r="F89" s="11"/>
      <c r="G89" s="12">
        <f t="shared" si="7"/>
        <v>0</v>
      </c>
      <c r="H89" s="119">
        <f t="shared" ref="H89:H106" si="9">CEILING((E89*1.1),1)</f>
        <v>61</v>
      </c>
      <c r="I89" s="119">
        <f t="shared" ref="I89:I106" si="10">CEILING((E89*1.5),5)</f>
        <v>85</v>
      </c>
    </row>
    <row r="90" spans="1:9" ht="39" customHeight="1" x14ac:dyDescent="0.25">
      <c r="A90" s="400"/>
      <c r="B90" s="8" t="s">
        <v>30</v>
      </c>
      <c r="C90" s="9">
        <v>20</v>
      </c>
      <c r="D90" s="10" t="s">
        <v>22</v>
      </c>
      <c r="E90" s="124">
        <v>55</v>
      </c>
      <c r="F90" s="11"/>
      <c r="G90" s="12">
        <f t="shared" si="7"/>
        <v>0</v>
      </c>
      <c r="H90" s="119">
        <f t="shared" si="9"/>
        <v>61</v>
      </c>
      <c r="I90" s="119">
        <f t="shared" si="10"/>
        <v>85</v>
      </c>
    </row>
    <row r="91" spans="1:9" ht="39" customHeight="1" x14ac:dyDescent="0.25">
      <c r="A91" s="400"/>
      <c r="B91" s="8" t="s">
        <v>31</v>
      </c>
      <c r="C91" s="9">
        <v>20</v>
      </c>
      <c r="D91" s="10" t="s">
        <v>22</v>
      </c>
      <c r="E91" s="124">
        <v>55</v>
      </c>
      <c r="F91" s="11"/>
      <c r="G91" s="12">
        <f t="shared" si="7"/>
        <v>0</v>
      </c>
      <c r="H91" s="119">
        <f t="shared" si="9"/>
        <v>61</v>
      </c>
      <c r="I91" s="119">
        <f t="shared" si="10"/>
        <v>85</v>
      </c>
    </row>
    <row r="92" spans="1:9" ht="39" customHeight="1" x14ac:dyDescent="0.25">
      <c r="A92" s="400"/>
      <c r="B92" s="8" t="s">
        <v>32</v>
      </c>
      <c r="C92" s="9">
        <v>10</v>
      </c>
      <c r="D92" s="10" t="s">
        <v>22</v>
      </c>
      <c r="E92" s="124">
        <v>55</v>
      </c>
      <c r="F92" s="11"/>
      <c r="G92" s="12">
        <f t="shared" si="7"/>
        <v>0</v>
      </c>
      <c r="H92" s="119">
        <f t="shared" si="9"/>
        <v>61</v>
      </c>
      <c r="I92" s="119">
        <f t="shared" si="10"/>
        <v>85</v>
      </c>
    </row>
    <row r="93" spans="1:9" ht="39" customHeight="1" x14ac:dyDescent="0.25">
      <c r="A93" s="400"/>
      <c r="B93" s="8" t="s">
        <v>33</v>
      </c>
      <c r="C93" s="9">
        <v>20</v>
      </c>
      <c r="D93" s="10" t="s">
        <v>22</v>
      </c>
      <c r="E93" s="124">
        <v>55</v>
      </c>
      <c r="F93" s="11"/>
      <c r="G93" s="12">
        <f t="shared" si="7"/>
        <v>0</v>
      </c>
      <c r="H93" s="119">
        <f t="shared" si="9"/>
        <v>61</v>
      </c>
      <c r="I93" s="119">
        <f t="shared" si="10"/>
        <v>85</v>
      </c>
    </row>
    <row r="94" spans="1:9" ht="39" customHeight="1" x14ac:dyDescent="0.25">
      <c r="A94" s="400"/>
      <c r="B94" s="8" t="s">
        <v>383</v>
      </c>
      <c r="C94" s="9">
        <v>15</v>
      </c>
      <c r="D94" s="10" t="s">
        <v>22</v>
      </c>
      <c r="E94" s="124">
        <v>55</v>
      </c>
      <c r="F94" s="11"/>
      <c r="G94" s="12">
        <f t="shared" si="7"/>
        <v>0</v>
      </c>
      <c r="H94" s="119">
        <f t="shared" si="9"/>
        <v>61</v>
      </c>
      <c r="I94" s="119">
        <f t="shared" si="10"/>
        <v>85</v>
      </c>
    </row>
    <row r="95" spans="1:9" ht="39" customHeight="1" x14ac:dyDescent="0.25">
      <c r="A95" s="400"/>
      <c r="B95" s="8" t="s">
        <v>34</v>
      </c>
      <c r="C95" s="9">
        <v>10</v>
      </c>
      <c r="D95" s="10" t="s">
        <v>22</v>
      </c>
      <c r="E95" s="124">
        <v>55</v>
      </c>
      <c r="F95" s="11"/>
      <c r="G95" s="12">
        <f t="shared" si="7"/>
        <v>0</v>
      </c>
      <c r="H95" s="119">
        <f t="shared" si="9"/>
        <v>61</v>
      </c>
      <c r="I95" s="119">
        <f t="shared" si="10"/>
        <v>85</v>
      </c>
    </row>
    <row r="96" spans="1:9" ht="39" customHeight="1" x14ac:dyDescent="0.25">
      <c r="A96" s="400"/>
      <c r="B96" s="8" t="s">
        <v>384</v>
      </c>
      <c r="C96" s="9">
        <v>20</v>
      </c>
      <c r="D96" s="10" t="s">
        <v>22</v>
      </c>
      <c r="E96" s="124">
        <v>55</v>
      </c>
      <c r="F96" s="11"/>
      <c r="G96" s="12">
        <f t="shared" ref="G96:G142" si="11">F96*E96</f>
        <v>0</v>
      </c>
      <c r="H96" s="119">
        <f t="shared" si="9"/>
        <v>61</v>
      </c>
      <c r="I96" s="119">
        <f t="shared" si="10"/>
        <v>85</v>
      </c>
    </row>
    <row r="97" spans="1:9" ht="39" customHeight="1" x14ac:dyDescent="0.25">
      <c r="A97" s="400"/>
      <c r="B97" s="8" t="s">
        <v>385</v>
      </c>
      <c r="C97" s="9">
        <v>15</v>
      </c>
      <c r="D97" s="10" t="s">
        <v>22</v>
      </c>
      <c r="E97" s="124">
        <v>55</v>
      </c>
      <c r="F97" s="11"/>
      <c r="G97" s="12">
        <f t="shared" si="11"/>
        <v>0</v>
      </c>
      <c r="H97" s="119">
        <f t="shared" si="9"/>
        <v>61</v>
      </c>
      <c r="I97" s="119">
        <f t="shared" si="10"/>
        <v>85</v>
      </c>
    </row>
    <row r="98" spans="1:9" ht="39" customHeight="1" x14ac:dyDescent="0.25">
      <c r="A98" s="400"/>
      <c r="B98" s="8" t="s">
        <v>386</v>
      </c>
      <c r="C98" s="9">
        <v>10</v>
      </c>
      <c r="D98" s="10" t="s">
        <v>22</v>
      </c>
      <c r="E98" s="124">
        <v>55</v>
      </c>
      <c r="F98" s="11"/>
      <c r="G98" s="12">
        <f t="shared" si="11"/>
        <v>0</v>
      </c>
      <c r="H98" s="119">
        <f t="shared" si="9"/>
        <v>61</v>
      </c>
      <c r="I98" s="119">
        <f t="shared" si="10"/>
        <v>85</v>
      </c>
    </row>
    <row r="99" spans="1:9" ht="39" customHeight="1" x14ac:dyDescent="0.25">
      <c r="A99" s="400"/>
      <c r="B99" s="8" t="s">
        <v>389</v>
      </c>
      <c r="C99" s="9">
        <v>20</v>
      </c>
      <c r="D99" s="10" t="s">
        <v>22</v>
      </c>
      <c r="E99" s="124">
        <v>55</v>
      </c>
      <c r="F99" s="11"/>
      <c r="G99" s="12">
        <f t="shared" si="11"/>
        <v>0</v>
      </c>
      <c r="H99" s="119">
        <f t="shared" si="9"/>
        <v>61</v>
      </c>
      <c r="I99" s="119">
        <f t="shared" si="10"/>
        <v>85</v>
      </c>
    </row>
    <row r="100" spans="1:9" ht="39" customHeight="1" x14ac:dyDescent="0.25">
      <c r="A100" s="400"/>
      <c r="B100" s="8" t="s">
        <v>387</v>
      </c>
      <c r="C100" s="9">
        <v>15</v>
      </c>
      <c r="D100" s="10" t="s">
        <v>22</v>
      </c>
      <c r="E100" s="124">
        <v>55</v>
      </c>
      <c r="F100" s="11"/>
      <c r="G100" s="12">
        <f t="shared" si="11"/>
        <v>0</v>
      </c>
      <c r="H100" s="119">
        <f t="shared" si="9"/>
        <v>61</v>
      </c>
      <c r="I100" s="119">
        <f t="shared" si="10"/>
        <v>85</v>
      </c>
    </row>
    <row r="101" spans="1:9" ht="39" customHeight="1" x14ac:dyDescent="0.25">
      <c r="A101" s="400"/>
      <c r="B101" s="8" t="s">
        <v>388</v>
      </c>
      <c r="C101" s="9">
        <v>10</v>
      </c>
      <c r="D101" s="10" t="s">
        <v>22</v>
      </c>
      <c r="E101" s="124">
        <v>55</v>
      </c>
      <c r="F101" s="11"/>
      <c r="G101" s="12">
        <f t="shared" si="11"/>
        <v>0</v>
      </c>
      <c r="H101" s="119">
        <f t="shared" si="9"/>
        <v>61</v>
      </c>
      <c r="I101" s="119">
        <f t="shared" si="10"/>
        <v>85</v>
      </c>
    </row>
    <row r="102" spans="1:9" ht="39" customHeight="1" x14ac:dyDescent="0.25">
      <c r="A102" s="400"/>
      <c r="B102" s="13" t="s">
        <v>390</v>
      </c>
      <c r="C102" s="9">
        <v>15</v>
      </c>
      <c r="D102" s="10" t="s">
        <v>22</v>
      </c>
      <c r="E102" s="124">
        <v>55</v>
      </c>
      <c r="F102" s="11"/>
      <c r="G102" s="12">
        <f t="shared" si="11"/>
        <v>0</v>
      </c>
      <c r="H102" s="119">
        <f t="shared" si="9"/>
        <v>61</v>
      </c>
      <c r="I102" s="119">
        <f t="shared" si="10"/>
        <v>85</v>
      </c>
    </row>
    <row r="103" spans="1:9" ht="39" customHeight="1" x14ac:dyDescent="0.25">
      <c r="A103" s="400"/>
      <c r="B103" s="13" t="s">
        <v>35</v>
      </c>
      <c r="C103" s="9">
        <v>20</v>
      </c>
      <c r="D103" s="10" t="s">
        <v>22</v>
      </c>
      <c r="E103" s="124">
        <v>55</v>
      </c>
      <c r="F103" s="11"/>
      <c r="G103" s="12">
        <f t="shared" si="11"/>
        <v>0</v>
      </c>
      <c r="H103" s="119">
        <f t="shared" si="9"/>
        <v>61</v>
      </c>
      <c r="I103" s="119">
        <f t="shared" si="10"/>
        <v>85</v>
      </c>
    </row>
    <row r="104" spans="1:9" ht="39" customHeight="1" x14ac:dyDescent="0.25">
      <c r="A104" s="400"/>
      <c r="B104" s="13" t="s">
        <v>36</v>
      </c>
      <c r="C104" s="9">
        <v>15</v>
      </c>
      <c r="D104" s="10" t="s">
        <v>22</v>
      </c>
      <c r="E104" s="124">
        <v>55</v>
      </c>
      <c r="F104" s="11"/>
      <c r="G104" s="12">
        <f t="shared" si="11"/>
        <v>0</v>
      </c>
      <c r="H104" s="119">
        <f t="shared" si="9"/>
        <v>61</v>
      </c>
      <c r="I104" s="119">
        <f t="shared" si="10"/>
        <v>85</v>
      </c>
    </row>
    <row r="105" spans="1:9" ht="39" customHeight="1" x14ac:dyDescent="0.25">
      <c r="A105" s="400"/>
      <c r="B105" s="13" t="s">
        <v>37</v>
      </c>
      <c r="C105" s="9">
        <v>20</v>
      </c>
      <c r="D105" s="10" t="s">
        <v>22</v>
      </c>
      <c r="E105" s="124">
        <v>55</v>
      </c>
      <c r="F105" s="11"/>
      <c r="G105" s="12">
        <f t="shared" si="11"/>
        <v>0</v>
      </c>
      <c r="H105" s="119">
        <f t="shared" si="9"/>
        <v>61</v>
      </c>
      <c r="I105" s="119">
        <f t="shared" si="10"/>
        <v>85</v>
      </c>
    </row>
    <row r="106" spans="1:9" ht="39" customHeight="1" x14ac:dyDescent="0.25">
      <c r="A106" s="400"/>
      <c r="B106" s="13" t="s">
        <v>38</v>
      </c>
      <c r="C106" s="9">
        <v>15</v>
      </c>
      <c r="D106" s="10" t="s">
        <v>22</v>
      </c>
      <c r="E106" s="124">
        <v>55</v>
      </c>
      <c r="F106" s="11"/>
      <c r="G106" s="12">
        <f t="shared" si="11"/>
        <v>0</v>
      </c>
      <c r="H106" s="119">
        <f t="shared" si="9"/>
        <v>61</v>
      </c>
      <c r="I106" s="119">
        <f t="shared" si="10"/>
        <v>85</v>
      </c>
    </row>
    <row r="107" spans="1:9" ht="25.5" customHeight="1" x14ac:dyDescent="0.25">
      <c r="A107" s="68"/>
      <c r="B107" s="69"/>
      <c r="C107" s="70"/>
      <c r="D107" s="71"/>
      <c r="E107" s="72"/>
      <c r="F107" s="73"/>
      <c r="G107" s="74"/>
      <c r="H107" s="122"/>
    </row>
    <row r="108" spans="1:9" ht="36" customHeight="1" x14ac:dyDescent="0.25">
      <c r="A108" s="400"/>
      <c r="B108" s="8" t="s">
        <v>391</v>
      </c>
      <c r="C108" s="9">
        <v>10</v>
      </c>
      <c r="D108" s="10" t="s">
        <v>22</v>
      </c>
      <c r="E108" s="124">
        <v>55</v>
      </c>
      <c r="F108" s="11"/>
      <c r="G108" s="12">
        <f t="shared" si="11"/>
        <v>0</v>
      </c>
      <c r="H108" s="119">
        <f t="shared" ref="H108:H123" si="12">CEILING((E108*1.1),1)</f>
        <v>61</v>
      </c>
      <c r="I108" s="119">
        <f t="shared" ref="I108:I123" si="13">CEILING((E108*1.5),5)</f>
        <v>85</v>
      </c>
    </row>
    <row r="109" spans="1:9" ht="36" customHeight="1" x14ac:dyDescent="0.25">
      <c r="A109" s="400"/>
      <c r="B109" s="8" t="s">
        <v>392</v>
      </c>
      <c r="C109" s="9">
        <v>10</v>
      </c>
      <c r="D109" s="10" t="s">
        <v>22</v>
      </c>
      <c r="E109" s="124">
        <v>55</v>
      </c>
      <c r="F109" s="11"/>
      <c r="G109" s="12">
        <f t="shared" si="11"/>
        <v>0</v>
      </c>
      <c r="H109" s="119">
        <f t="shared" si="12"/>
        <v>61</v>
      </c>
      <c r="I109" s="119">
        <f t="shared" si="13"/>
        <v>85</v>
      </c>
    </row>
    <row r="110" spans="1:9" ht="36" customHeight="1" x14ac:dyDescent="0.25">
      <c r="A110" s="400"/>
      <c r="B110" s="8" t="s">
        <v>393</v>
      </c>
      <c r="C110" s="9">
        <v>10</v>
      </c>
      <c r="D110" s="10" t="s">
        <v>22</v>
      </c>
      <c r="E110" s="124">
        <v>55</v>
      </c>
      <c r="F110" s="11"/>
      <c r="G110" s="12">
        <f t="shared" si="11"/>
        <v>0</v>
      </c>
      <c r="H110" s="119">
        <f t="shared" si="12"/>
        <v>61</v>
      </c>
      <c r="I110" s="119">
        <f t="shared" si="13"/>
        <v>85</v>
      </c>
    </row>
    <row r="111" spans="1:9" ht="36" customHeight="1" x14ac:dyDescent="0.25">
      <c r="A111" s="400"/>
      <c r="B111" s="8" t="s">
        <v>394</v>
      </c>
      <c r="C111" s="9">
        <v>10</v>
      </c>
      <c r="D111" s="10" t="s">
        <v>22</v>
      </c>
      <c r="E111" s="124">
        <v>55</v>
      </c>
      <c r="F111" s="11"/>
      <c r="G111" s="12">
        <f t="shared" si="11"/>
        <v>0</v>
      </c>
      <c r="H111" s="119">
        <f t="shared" si="12"/>
        <v>61</v>
      </c>
      <c r="I111" s="119">
        <f t="shared" si="13"/>
        <v>85</v>
      </c>
    </row>
    <row r="112" spans="1:9" ht="36" customHeight="1" x14ac:dyDescent="0.25">
      <c r="A112" s="400"/>
      <c r="B112" s="303" t="s">
        <v>489</v>
      </c>
      <c r="C112" s="9">
        <v>10</v>
      </c>
      <c r="D112" s="10" t="s">
        <v>22</v>
      </c>
      <c r="E112" s="124">
        <v>55</v>
      </c>
      <c r="F112" s="11"/>
      <c r="G112" s="12">
        <f t="shared" ref="G112" si="14">F112*E112</f>
        <v>0</v>
      </c>
      <c r="H112" s="119">
        <f t="shared" ref="H112" si="15">CEILING((E112*1.1),1)</f>
        <v>61</v>
      </c>
      <c r="I112" s="119">
        <f t="shared" ref="I112" si="16">CEILING((E112*1.5),5)</f>
        <v>85</v>
      </c>
    </row>
    <row r="113" spans="1:9" ht="36" customHeight="1" x14ac:dyDescent="0.25">
      <c r="A113" s="400"/>
      <c r="B113" s="8" t="s">
        <v>395</v>
      </c>
      <c r="C113" s="9">
        <v>10</v>
      </c>
      <c r="D113" s="10" t="s">
        <v>22</v>
      </c>
      <c r="E113" s="124">
        <v>55</v>
      </c>
      <c r="F113" s="11"/>
      <c r="G113" s="12">
        <f t="shared" si="11"/>
        <v>0</v>
      </c>
      <c r="H113" s="119">
        <f t="shared" si="12"/>
        <v>61</v>
      </c>
      <c r="I113" s="119">
        <f t="shared" si="13"/>
        <v>85</v>
      </c>
    </row>
    <row r="114" spans="1:9" ht="36" customHeight="1" x14ac:dyDescent="0.25">
      <c r="A114" s="400"/>
      <c r="B114" s="8" t="s">
        <v>396</v>
      </c>
      <c r="C114" s="9">
        <v>10</v>
      </c>
      <c r="D114" s="10" t="s">
        <v>22</v>
      </c>
      <c r="E114" s="124">
        <v>55</v>
      </c>
      <c r="F114" s="11"/>
      <c r="G114" s="12">
        <f t="shared" si="11"/>
        <v>0</v>
      </c>
      <c r="H114" s="119">
        <f t="shared" si="12"/>
        <v>61</v>
      </c>
      <c r="I114" s="119">
        <f t="shared" si="13"/>
        <v>85</v>
      </c>
    </row>
    <row r="115" spans="1:9" ht="36" customHeight="1" x14ac:dyDescent="0.25">
      <c r="A115" s="400"/>
      <c r="B115" s="8" t="s">
        <v>397</v>
      </c>
      <c r="C115" s="9">
        <v>10</v>
      </c>
      <c r="D115" s="10" t="s">
        <v>22</v>
      </c>
      <c r="E115" s="124">
        <v>55</v>
      </c>
      <c r="F115" s="11"/>
      <c r="G115" s="12">
        <f t="shared" si="11"/>
        <v>0</v>
      </c>
      <c r="H115" s="119">
        <f t="shared" si="12"/>
        <v>61</v>
      </c>
      <c r="I115" s="119">
        <f t="shared" si="13"/>
        <v>85</v>
      </c>
    </row>
    <row r="116" spans="1:9" ht="36" customHeight="1" x14ac:dyDescent="0.25">
      <c r="A116" s="400"/>
      <c r="B116" s="8" t="s">
        <v>398</v>
      </c>
      <c r="C116" s="9">
        <v>10</v>
      </c>
      <c r="D116" s="10" t="s">
        <v>22</v>
      </c>
      <c r="E116" s="124">
        <v>55</v>
      </c>
      <c r="F116" s="11"/>
      <c r="G116" s="12">
        <f t="shared" si="11"/>
        <v>0</v>
      </c>
      <c r="H116" s="119">
        <f t="shared" si="12"/>
        <v>61</v>
      </c>
      <c r="I116" s="119">
        <f t="shared" si="13"/>
        <v>85</v>
      </c>
    </row>
    <row r="117" spans="1:9" ht="36" customHeight="1" x14ac:dyDescent="0.25">
      <c r="A117" s="400"/>
      <c r="B117" s="8" t="s">
        <v>399</v>
      </c>
      <c r="C117" s="9">
        <v>10</v>
      </c>
      <c r="D117" s="10" t="s">
        <v>22</v>
      </c>
      <c r="E117" s="124">
        <v>55</v>
      </c>
      <c r="F117" s="11"/>
      <c r="G117" s="12">
        <f t="shared" si="11"/>
        <v>0</v>
      </c>
      <c r="H117" s="119">
        <f t="shared" si="12"/>
        <v>61</v>
      </c>
      <c r="I117" s="119">
        <f t="shared" si="13"/>
        <v>85</v>
      </c>
    </row>
    <row r="118" spans="1:9" ht="36" customHeight="1" x14ac:dyDescent="0.25">
      <c r="A118" s="400"/>
      <c r="B118" s="8" t="s">
        <v>400</v>
      </c>
      <c r="C118" s="9">
        <v>10</v>
      </c>
      <c r="D118" s="10" t="s">
        <v>22</v>
      </c>
      <c r="E118" s="124">
        <v>55</v>
      </c>
      <c r="F118" s="11"/>
      <c r="G118" s="12">
        <f t="shared" si="11"/>
        <v>0</v>
      </c>
      <c r="H118" s="119">
        <f t="shared" si="12"/>
        <v>61</v>
      </c>
      <c r="I118" s="119">
        <f t="shared" si="13"/>
        <v>85</v>
      </c>
    </row>
    <row r="119" spans="1:9" ht="36" customHeight="1" x14ac:dyDescent="0.25">
      <c r="A119" s="400"/>
      <c r="B119" s="13" t="s">
        <v>401</v>
      </c>
      <c r="C119" s="9">
        <v>10</v>
      </c>
      <c r="D119" s="10" t="s">
        <v>22</v>
      </c>
      <c r="E119" s="124">
        <v>55</v>
      </c>
      <c r="F119" s="11"/>
      <c r="G119" s="12">
        <f t="shared" si="11"/>
        <v>0</v>
      </c>
      <c r="H119" s="119">
        <f t="shared" si="12"/>
        <v>61</v>
      </c>
      <c r="I119" s="119">
        <f t="shared" si="13"/>
        <v>85</v>
      </c>
    </row>
    <row r="120" spans="1:9" ht="36" customHeight="1" x14ac:dyDescent="0.25">
      <c r="A120" s="400"/>
      <c r="B120" s="13" t="s">
        <v>402</v>
      </c>
      <c r="C120" s="9">
        <v>10</v>
      </c>
      <c r="D120" s="10" t="s">
        <v>22</v>
      </c>
      <c r="E120" s="124">
        <v>55</v>
      </c>
      <c r="F120" s="11"/>
      <c r="G120" s="12">
        <f t="shared" si="11"/>
        <v>0</v>
      </c>
      <c r="H120" s="119">
        <f t="shared" si="12"/>
        <v>61</v>
      </c>
      <c r="I120" s="119">
        <f t="shared" si="13"/>
        <v>85</v>
      </c>
    </row>
    <row r="121" spans="1:9" ht="36" customHeight="1" x14ac:dyDescent="0.25">
      <c r="A121" s="400"/>
      <c r="B121" s="13" t="s">
        <v>403</v>
      </c>
      <c r="C121" s="9">
        <v>10</v>
      </c>
      <c r="D121" s="10" t="s">
        <v>22</v>
      </c>
      <c r="E121" s="124">
        <v>55</v>
      </c>
      <c r="F121" s="11"/>
      <c r="G121" s="12">
        <f t="shared" si="11"/>
        <v>0</v>
      </c>
      <c r="H121" s="119">
        <f t="shared" si="12"/>
        <v>61</v>
      </c>
      <c r="I121" s="119">
        <f t="shared" si="13"/>
        <v>85</v>
      </c>
    </row>
    <row r="122" spans="1:9" ht="36" customHeight="1" x14ac:dyDescent="0.25">
      <c r="A122" s="400"/>
      <c r="B122" s="13" t="s">
        <v>404</v>
      </c>
      <c r="C122" s="9">
        <v>10</v>
      </c>
      <c r="D122" s="10" t="s">
        <v>22</v>
      </c>
      <c r="E122" s="124">
        <v>55</v>
      </c>
      <c r="F122" s="11"/>
      <c r="G122" s="12">
        <f t="shared" si="11"/>
        <v>0</v>
      </c>
      <c r="H122" s="119">
        <f t="shared" si="12"/>
        <v>61</v>
      </c>
      <c r="I122" s="119">
        <f t="shared" si="13"/>
        <v>85</v>
      </c>
    </row>
    <row r="123" spans="1:9" ht="36" customHeight="1" x14ac:dyDescent="0.25">
      <c r="A123" s="400"/>
      <c r="B123" s="13" t="s">
        <v>405</v>
      </c>
      <c r="C123" s="9">
        <v>10</v>
      </c>
      <c r="D123" s="10" t="s">
        <v>22</v>
      </c>
      <c r="E123" s="124">
        <v>55</v>
      </c>
      <c r="F123" s="11"/>
      <c r="G123" s="12">
        <f t="shared" si="11"/>
        <v>0</v>
      </c>
      <c r="H123" s="119">
        <f t="shared" si="12"/>
        <v>61</v>
      </c>
      <c r="I123" s="119">
        <f t="shared" si="13"/>
        <v>85</v>
      </c>
    </row>
    <row r="124" spans="1:9" ht="25.5" customHeight="1" x14ac:dyDescent="0.25">
      <c r="A124" s="68"/>
      <c r="B124" s="69"/>
      <c r="C124" s="70"/>
      <c r="D124" s="71"/>
      <c r="E124" s="72"/>
      <c r="F124" s="73"/>
      <c r="G124" s="74"/>
      <c r="H124" s="122"/>
    </row>
    <row r="125" spans="1:9" ht="33.75" customHeight="1" x14ac:dyDescent="0.25">
      <c r="A125" s="400"/>
      <c r="B125" s="64" t="s">
        <v>406</v>
      </c>
      <c r="C125" s="65">
        <v>15</v>
      </c>
      <c r="D125" s="42" t="s">
        <v>22</v>
      </c>
      <c r="E125" s="125">
        <v>55</v>
      </c>
      <c r="F125" s="66"/>
      <c r="G125" s="67">
        <f t="shared" si="11"/>
        <v>0</v>
      </c>
      <c r="H125" s="119">
        <f t="shared" ref="H125:H160" si="17">CEILING((E125*1.1),1)</f>
        <v>61</v>
      </c>
      <c r="I125" s="119">
        <f t="shared" ref="I125:I160" si="18">CEILING((E125*1.5),5)</f>
        <v>85</v>
      </c>
    </row>
    <row r="126" spans="1:9" ht="33" customHeight="1" x14ac:dyDescent="0.25">
      <c r="A126" s="400"/>
      <c r="B126" s="8" t="s">
        <v>474</v>
      </c>
      <c r="C126" s="9">
        <v>15</v>
      </c>
      <c r="D126" s="10" t="s">
        <v>22</v>
      </c>
      <c r="E126" s="125">
        <v>55</v>
      </c>
      <c r="F126" s="11"/>
      <c r="G126" s="12">
        <f t="shared" si="11"/>
        <v>0</v>
      </c>
      <c r="H126" s="119">
        <f t="shared" si="17"/>
        <v>61</v>
      </c>
      <c r="I126" s="119">
        <f t="shared" si="18"/>
        <v>85</v>
      </c>
    </row>
    <row r="127" spans="1:9" ht="32.25" customHeight="1" x14ac:dyDescent="0.25">
      <c r="A127" s="400"/>
      <c r="B127" s="8" t="s">
        <v>475</v>
      </c>
      <c r="C127" s="9">
        <v>15</v>
      </c>
      <c r="D127" s="10" t="s">
        <v>22</v>
      </c>
      <c r="E127" s="125">
        <v>55</v>
      </c>
      <c r="F127" s="11"/>
      <c r="G127" s="12">
        <f t="shared" si="11"/>
        <v>0</v>
      </c>
      <c r="H127" s="119">
        <f t="shared" si="17"/>
        <v>61</v>
      </c>
      <c r="I127" s="119">
        <f t="shared" si="18"/>
        <v>85</v>
      </c>
    </row>
    <row r="128" spans="1:9" ht="32.25" customHeight="1" x14ac:dyDescent="0.25">
      <c r="A128" s="400"/>
      <c r="B128" s="8" t="s">
        <v>476</v>
      </c>
      <c r="C128" s="9">
        <v>15</v>
      </c>
      <c r="D128" s="10" t="s">
        <v>22</v>
      </c>
      <c r="E128" s="125">
        <v>55</v>
      </c>
      <c r="F128" s="11"/>
      <c r="G128" s="12">
        <f t="shared" si="11"/>
        <v>0</v>
      </c>
      <c r="H128" s="119">
        <f t="shared" si="17"/>
        <v>61</v>
      </c>
      <c r="I128" s="119">
        <f t="shared" si="18"/>
        <v>85</v>
      </c>
    </row>
    <row r="129" spans="1:9" ht="32.25" customHeight="1" x14ac:dyDescent="0.25">
      <c r="A129" s="400"/>
      <c r="B129" s="8" t="s">
        <v>477</v>
      </c>
      <c r="C129" s="9">
        <v>15</v>
      </c>
      <c r="D129" s="10" t="s">
        <v>22</v>
      </c>
      <c r="E129" s="125">
        <v>55</v>
      </c>
      <c r="F129" s="11"/>
      <c r="G129" s="12">
        <f t="shared" si="11"/>
        <v>0</v>
      </c>
      <c r="H129" s="119">
        <f t="shared" si="17"/>
        <v>61</v>
      </c>
      <c r="I129" s="119">
        <f t="shared" si="18"/>
        <v>85</v>
      </c>
    </row>
    <row r="130" spans="1:9" ht="32.25" customHeight="1" x14ac:dyDescent="0.25">
      <c r="A130" s="400"/>
      <c r="B130" s="8" t="s">
        <v>478</v>
      </c>
      <c r="C130" s="9">
        <v>10</v>
      </c>
      <c r="D130" s="10" t="s">
        <v>22</v>
      </c>
      <c r="E130" s="125">
        <v>55</v>
      </c>
      <c r="F130" s="11"/>
      <c r="G130" s="12">
        <f t="shared" si="11"/>
        <v>0</v>
      </c>
      <c r="H130" s="119">
        <f t="shared" si="17"/>
        <v>61</v>
      </c>
      <c r="I130" s="119">
        <f t="shared" si="18"/>
        <v>85</v>
      </c>
    </row>
    <row r="131" spans="1:9" ht="32.25" customHeight="1" x14ac:dyDescent="0.25">
      <c r="A131" s="400"/>
      <c r="B131" s="8" t="s">
        <v>407</v>
      </c>
      <c r="C131" s="9">
        <v>15</v>
      </c>
      <c r="D131" s="10" t="s">
        <v>22</v>
      </c>
      <c r="E131" s="125">
        <v>55</v>
      </c>
      <c r="F131" s="11"/>
      <c r="G131" s="12">
        <f t="shared" si="11"/>
        <v>0</v>
      </c>
      <c r="H131" s="119">
        <f t="shared" si="17"/>
        <v>61</v>
      </c>
      <c r="I131" s="119">
        <f t="shared" si="18"/>
        <v>85</v>
      </c>
    </row>
    <row r="132" spans="1:9" ht="32.25" customHeight="1" x14ac:dyDescent="0.25">
      <c r="A132" s="400"/>
      <c r="B132" s="8" t="s">
        <v>408</v>
      </c>
      <c r="C132" s="9">
        <v>15</v>
      </c>
      <c r="D132" s="10" t="s">
        <v>22</v>
      </c>
      <c r="E132" s="125">
        <v>55</v>
      </c>
      <c r="F132" s="11"/>
      <c r="G132" s="12">
        <f t="shared" si="11"/>
        <v>0</v>
      </c>
      <c r="H132" s="119">
        <f t="shared" si="17"/>
        <v>61</v>
      </c>
      <c r="I132" s="119">
        <f t="shared" si="18"/>
        <v>85</v>
      </c>
    </row>
    <row r="133" spans="1:9" ht="32.25" customHeight="1" x14ac:dyDescent="0.25">
      <c r="A133" s="400"/>
      <c r="B133" s="8" t="s">
        <v>409</v>
      </c>
      <c r="C133" s="9">
        <v>15</v>
      </c>
      <c r="D133" s="10" t="s">
        <v>22</v>
      </c>
      <c r="E133" s="125">
        <v>55</v>
      </c>
      <c r="F133" s="11"/>
      <c r="G133" s="12">
        <f t="shared" si="11"/>
        <v>0</v>
      </c>
      <c r="H133" s="119">
        <f t="shared" si="17"/>
        <v>61</v>
      </c>
      <c r="I133" s="119">
        <f t="shared" si="18"/>
        <v>85</v>
      </c>
    </row>
    <row r="134" spans="1:9" ht="32.25" customHeight="1" x14ac:dyDescent="0.25">
      <c r="A134" s="400"/>
      <c r="B134" s="8" t="s">
        <v>410</v>
      </c>
      <c r="C134" s="9">
        <v>15</v>
      </c>
      <c r="D134" s="10" t="s">
        <v>22</v>
      </c>
      <c r="E134" s="125">
        <v>55</v>
      </c>
      <c r="F134" s="11"/>
      <c r="G134" s="12">
        <f t="shared" si="11"/>
        <v>0</v>
      </c>
      <c r="H134" s="119">
        <f t="shared" si="17"/>
        <v>61</v>
      </c>
      <c r="I134" s="119">
        <f t="shared" si="18"/>
        <v>85</v>
      </c>
    </row>
    <row r="135" spans="1:9" ht="32.25" customHeight="1" x14ac:dyDescent="0.25">
      <c r="A135" s="400"/>
      <c r="B135" s="8" t="s">
        <v>411</v>
      </c>
      <c r="C135" s="9">
        <v>15</v>
      </c>
      <c r="D135" s="10" t="s">
        <v>22</v>
      </c>
      <c r="E135" s="125">
        <v>55</v>
      </c>
      <c r="F135" s="11"/>
      <c r="G135" s="12">
        <f t="shared" si="11"/>
        <v>0</v>
      </c>
      <c r="H135" s="119">
        <f t="shared" si="17"/>
        <v>61</v>
      </c>
      <c r="I135" s="119">
        <f t="shared" si="18"/>
        <v>85</v>
      </c>
    </row>
    <row r="136" spans="1:9" ht="32.25" customHeight="1" x14ac:dyDescent="0.25">
      <c r="A136" s="400"/>
      <c r="B136" s="8" t="s">
        <v>412</v>
      </c>
      <c r="C136" s="9">
        <v>15</v>
      </c>
      <c r="D136" s="10" t="s">
        <v>22</v>
      </c>
      <c r="E136" s="125">
        <v>55</v>
      </c>
      <c r="F136" s="11"/>
      <c r="G136" s="12">
        <f t="shared" si="11"/>
        <v>0</v>
      </c>
      <c r="H136" s="119">
        <f t="shared" si="17"/>
        <v>61</v>
      </c>
      <c r="I136" s="119">
        <f t="shared" si="18"/>
        <v>85</v>
      </c>
    </row>
    <row r="137" spans="1:9" ht="32.25" customHeight="1" x14ac:dyDescent="0.25">
      <c r="A137" s="400"/>
      <c r="B137" s="8" t="s">
        <v>413</v>
      </c>
      <c r="C137" s="9">
        <v>15</v>
      </c>
      <c r="D137" s="10" t="s">
        <v>22</v>
      </c>
      <c r="E137" s="125">
        <v>55</v>
      </c>
      <c r="F137" s="11"/>
      <c r="G137" s="12">
        <f t="shared" si="11"/>
        <v>0</v>
      </c>
      <c r="H137" s="119">
        <f t="shared" si="17"/>
        <v>61</v>
      </c>
      <c r="I137" s="119">
        <f t="shared" si="18"/>
        <v>85</v>
      </c>
    </row>
    <row r="138" spans="1:9" ht="32.25" customHeight="1" x14ac:dyDescent="0.25">
      <c r="A138" s="400"/>
      <c r="B138" s="8" t="s">
        <v>414</v>
      </c>
      <c r="C138" s="9">
        <v>15</v>
      </c>
      <c r="D138" s="10" t="s">
        <v>22</v>
      </c>
      <c r="E138" s="125">
        <v>55</v>
      </c>
      <c r="F138" s="11"/>
      <c r="G138" s="12">
        <f t="shared" si="11"/>
        <v>0</v>
      </c>
      <c r="H138" s="119">
        <f t="shared" si="17"/>
        <v>61</v>
      </c>
      <c r="I138" s="119">
        <f t="shared" si="18"/>
        <v>85</v>
      </c>
    </row>
    <row r="139" spans="1:9" ht="32.25" customHeight="1" x14ac:dyDescent="0.25">
      <c r="A139" s="400"/>
      <c r="B139" s="8" t="s">
        <v>415</v>
      </c>
      <c r="C139" s="9">
        <v>15</v>
      </c>
      <c r="D139" s="10" t="s">
        <v>22</v>
      </c>
      <c r="E139" s="125">
        <v>55</v>
      </c>
      <c r="F139" s="11"/>
      <c r="G139" s="12">
        <f t="shared" si="11"/>
        <v>0</v>
      </c>
      <c r="H139" s="119">
        <f t="shared" si="17"/>
        <v>61</v>
      </c>
      <c r="I139" s="119">
        <f t="shared" si="18"/>
        <v>85</v>
      </c>
    </row>
    <row r="140" spans="1:9" ht="32.25" customHeight="1" x14ac:dyDescent="0.25">
      <c r="A140" s="400"/>
      <c r="B140" s="8" t="s">
        <v>416</v>
      </c>
      <c r="C140" s="9">
        <v>10</v>
      </c>
      <c r="D140" s="10" t="s">
        <v>22</v>
      </c>
      <c r="E140" s="125">
        <v>55</v>
      </c>
      <c r="F140" s="11"/>
      <c r="G140" s="12">
        <f t="shared" si="11"/>
        <v>0</v>
      </c>
      <c r="H140" s="119">
        <f t="shared" si="17"/>
        <v>61</v>
      </c>
      <c r="I140" s="119">
        <f t="shared" si="18"/>
        <v>85</v>
      </c>
    </row>
    <row r="141" spans="1:9" ht="32.25" customHeight="1" x14ac:dyDescent="0.25">
      <c r="A141" s="400"/>
      <c r="B141" s="8" t="s">
        <v>417</v>
      </c>
      <c r="C141" s="9">
        <v>15</v>
      </c>
      <c r="D141" s="10" t="s">
        <v>22</v>
      </c>
      <c r="E141" s="125">
        <v>55</v>
      </c>
      <c r="F141" s="11"/>
      <c r="G141" s="12">
        <f t="shared" si="11"/>
        <v>0</v>
      </c>
      <c r="H141" s="119">
        <f t="shared" si="17"/>
        <v>61</v>
      </c>
      <c r="I141" s="119">
        <f t="shared" si="18"/>
        <v>85</v>
      </c>
    </row>
    <row r="142" spans="1:9" ht="32.25" customHeight="1" x14ac:dyDescent="0.25">
      <c r="A142" s="400"/>
      <c r="B142" s="8" t="s">
        <v>418</v>
      </c>
      <c r="C142" s="9">
        <v>15</v>
      </c>
      <c r="D142" s="10" t="s">
        <v>22</v>
      </c>
      <c r="E142" s="125">
        <v>55</v>
      </c>
      <c r="F142" s="11"/>
      <c r="G142" s="12">
        <f t="shared" si="11"/>
        <v>0</v>
      </c>
      <c r="H142" s="119">
        <f t="shared" si="17"/>
        <v>61</v>
      </c>
      <c r="I142" s="119">
        <f t="shared" si="18"/>
        <v>85</v>
      </c>
    </row>
    <row r="143" spans="1:9" ht="32.25" customHeight="1" x14ac:dyDescent="0.25">
      <c r="A143" s="400"/>
      <c r="B143" s="8" t="s">
        <v>419</v>
      </c>
      <c r="C143" s="9">
        <v>15</v>
      </c>
      <c r="D143" s="10" t="s">
        <v>22</v>
      </c>
      <c r="E143" s="125">
        <v>55</v>
      </c>
      <c r="F143" s="11"/>
      <c r="G143" s="12">
        <f t="shared" ref="G143:G176" si="19">F143*E143</f>
        <v>0</v>
      </c>
      <c r="H143" s="119">
        <f t="shared" si="17"/>
        <v>61</v>
      </c>
      <c r="I143" s="119">
        <f t="shared" si="18"/>
        <v>85</v>
      </c>
    </row>
    <row r="144" spans="1:9" ht="32.25" customHeight="1" x14ac:dyDescent="0.25">
      <c r="A144" s="400"/>
      <c r="B144" s="8" t="s">
        <v>479</v>
      </c>
      <c r="C144" s="9">
        <v>15</v>
      </c>
      <c r="D144" s="10" t="s">
        <v>22</v>
      </c>
      <c r="E144" s="125">
        <v>55</v>
      </c>
      <c r="F144" s="11"/>
      <c r="G144" s="12">
        <f t="shared" si="19"/>
        <v>0</v>
      </c>
      <c r="H144" s="119">
        <f t="shared" si="17"/>
        <v>61</v>
      </c>
      <c r="I144" s="119">
        <f t="shared" si="18"/>
        <v>85</v>
      </c>
    </row>
    <row r="145" spans="1:9" ht="32.25" customHeight="1" x14ac:dyDescent="0.25">
      <c r="A145" s="400"/>
      <c r="B145" s="8" t="s">
        <v>420</v>
      </c>
      <c r="C145" s="9">
        <v>15</v>
      </c>
      <c r="D145" s="10" t="s">
        <v>22</v>
      </c>
      <c r="E145" s="125">
        <v>55</v>
      </c>
      <c r="F145" s="11"/>
      <c r="G145" s="12">
        <f t="shared" si="19"/>
        <v>0</v>
      </c>
      <c r="H145" s="119">
        <f t="shared" si="17"/>
        <v>61</v>
      </c>
      <c r="I145" s="119">
        <f t="shared" si="18"/>
        <v>85</v>
      </c>
    </row>
    <row r="146" spans="1:9" ht="32.25" customHeight="1" x14ac:dyDescent="0.25">
      <c r="A146" s="400"/>
      <c r="B146" s="8" t="s">
        <v>421</v>
      </c>
      <c r="C146" s="9">
        <v>10</v>
      </c>
      <c r="D146" s="10" t="s">
        <v>22</v>
      </c>
      <c r="E146" s="125">
        <v>55</v>
      </c>
      <c r="F146" s="11"/>
      <c r="G146" s="12">
        <f t="shared" si="19"/>
        <v>0</v>
      </c>
      <c r="H146" s="119">
        <f t="shared" si="17"/>
        <v>61</v>
      </c>
      <c r="I146" s="119">
        <f t="shared" si="18"/>
        <v>85</v>
      </c>
    </row>
    <row r="147" spans="1:9" ht="32.25" customHeight="1" x14ac:dyDescent="0.25">
      <c r="A147" s="400"/>
      <c r="B147" s="8" t="s">
        <v>480</v>
      </c>
      <c r="C147" s="9">
        <v>15</v>
      </c>
      <c r="D147" s="10" t="s">
        <v>22</v>
      </c>
      <c r="E147" s="125">
        <v>55</v>
      </c>
      <c r="F147" s="11"/>
      <c r="G147" s="12">
        <f t="shared" si="19"/>
        <v>0</v>
      </c>
      <c r="H147" s="119">
        <f t="shared" si="17"/>
        <v>61</v>
      </c>
      <c r="I147" s="119">
        <f t="shared" si="18"/>
        <v>85</v>
      </c>
    </row>
    <row r="148" spans="1:9" ht="32.25" customHeight="1" x14ac:dyDescent="0.25">
      <c r="A148" s="400"/>
      <c r="B148" s="8" t="s">
        <v>481</v>
      </c>
      <c r="C148" s="9">
        <v>15</v>
      </c>
      <c r="D148" s="10" t="s">
        <v>22</v>
      </c>
      <c r="E148" s="125">
        <v>55</v>
      </c>
      <c r="F148" s="11"/>
      <c r="G148" s="12">
        <f t="shared" si="19"/>
        <v>0</v>
      </c>
      <c r="H148" s="119">
        <f t="shared" si="17"/>
        <v>61</v>
      </c>
      <c r="I148" s="119">
        <f t="shared" si="18"/>
        <v>85</v>
      </c>
    </row>
    <row r="149" spans="1:9" ht="32.25" customHeight="1" x14ac:dyDescent="0.25">
      <c r="A149" s="400"/>
      <c r="B149" s="8" t="s">
        <v>482</v>
      </c>
      <c r="C149" s="9">
        <v>15</v>
      </c>
      <c r="D149" s="10" t="s">
        <v>22</v>
      </c>
      <c r="E149" s="125">
        <v>55</v>
      </c>
      <c r="F149" s="11"/>
      <c r="G149" s="12">
        <f t="shared" si="19"/>
        <v>0</v>
      </c>
      <c r="H149" s="119">
        <f t="shared" si="17"/>
        <v>61</v>
      </c>
      <c r="I149" s="119">
        <f t="shared" si="18"/>
        <v>85</v>
      </c>
    </row>
    <row r="150" spans="1:9" ht="32.25" customHeight="1" x14ac:dyDescent="0.25">
      <c r="A150" s="400"/>
      <c r="B150" s="8" t="s">
        <v>483</v>
      </c>
      <c r="C150" s="9">
        <v>10</v>
      </c>
      <c r="D150" s="10" t="s">
        <v>22</v>
      </c>
      <c r="E150" s="125">
        <v>55</v>
      </c>
      <c r="F150" s="11"/>
      <c r="G150" s="12">
        <f t="shared" si="19"/>
        <v>0</v>
      </c>
      <c r="H150" s="119">
        <f t="shared" si="17"/>
        <v>61</v>
      </c>
      <c r="I150" s="119">
        <f t="shared" si="18"/>
        <v>85</v>
      </c>
    </row>
    <row r="151" spans="1:9" ht="32.25" customHeight="1" x14ac:dyDescent="0.25">
      <c r="A151" s="400"/>
      <c r="B151" s="8" t="s">
        <v>484</v>
      </c>
      <c r="C151" s="9">
        <v>15</v>
      </c>
      <c r="D151" s="10" t="s">
        <v>22</v>
      </c>
      <c r="E151" s="125">
        <v>55</v>
      </c>
      <c r="F151" s="11"/>
      <c r="G151" s="12">
        <f t="shared" si="19"/>
        <v>0</v>
      </c>
      <c r="H151" s="119">
        <f t="shared" si="17"/>
        <v>61</v>
      </c>
      <c r="I151" s="119">
        <f t="shared" si="18"/>
        <v>85</v>
      </c>
    </row>
    <row r="152" spans="1:9" ht="32.25" customHeight="1" x14ac:dyDescent="0.25">
      <c r="A152" s="400"/>
      <c r="B152" s="8" t="s">
        <v>485</v>
      </c>
      <c r="C152" s="9">
        <v>15</v>
      </c>
      <c r="D152" s="10" t="s">
        <v>22</v>
      </c>
      <c r="E152" s="125">
        <v>55</v>
      </c>
      <c r="F152" s="11"/>
      <c r="G152" s="12">
        <f t="shared" si="19"/>
        <v>0</v>
      </c>
      <c r="H152" s="119">
        <f t="shared" si="17"/>
        <v>61</v>
      </c>
      <c r="I152" s="119">
        <f t="shared" si="18"/>
        <v>85</v>
      </c>
    </row>
    <row r="153" spans="1:9" ht="32.25" customHeight="1" x14ac:dyDescent="0.25">
      <c r="A153" s="400"/>
      <c r="B153" s="13" t="s">
        <v>422</v>
      </c>
      <c r="C153" s="9">
        <v>15</v>
      </c>
      <c r="D153" s="10" t="s">
        <v>22</v>
      </c>
      <c r="E153" s="125">
        <v>55</v>
      </c>
      <c r="F153" s="11"/>
      <c r="G153" s="12">
        <f t="shared" si="19"/>
        <v>0</v>
      </c>
      <c r="H153" s="119">
        <f t="shared" si="17"/>
        <v>61</v>
      </c>
      <c r="I153" s="119">
        <f t="shared" si="18"/>
        <v>85</v>
      </c>
    </row>
    <row r="154" spans="1:9" ht="32.25" customHeight="1" x14ac:dyDescent="0.25">
      <c r="A154" s="400"/>
      <c r="B154" s="13" t="s">
        <v>486</v>
      </c>
      <c r="C154" s="9">
        <v>15</v>
      </c>
      <c r="D154" s="10" t="s">
        <v>22</v>
      </c>
      <c r="E154" s="125">
        <v>55</v>
      </c>
      <c r="F154" s="11"/>
      <c r="G154" s="12">
        <f t="shared" si="19"/>
        <v>0</v>
      </c>
      <c r="H154" s="119">
        <f t="shared" si="17"/>
        <v>61</v>
      </c>
      <c r="I154" s="119">
        <f t="shared" si="18"/>
        <v>85</v>
      </c>
    </row>
    <row r="155" spans="1:9" ht="32.25" customHeight="1" x14ac:dyDescent="0.25">
      <c r="A155" s="400"/>
      <c r="B155" s="13" t="s">
        <v>424</v>
      </c>
      <c r="C155" s="9">
        <v>15</v>
      </c>
      <c r="D155" s="10" t="s">
        <v>22</v>
      </c>
      <c r="E155" s="125">
        <v>55</v>
      </c>
      <c r="F155" s="11"/>
      <c r="G155" s="12">
        <f t="shared" si="19"/>
        <v>0</v>
      </c>
      <c r="H155" s="119">
        <f t="shared" si="17"/>
        <v>61</v>
      </c>
      <c r="I155" s="119">
        <f t="shared" si="18"/>
        <v>85</v>
      </c>
    </row>
    <row r="156" spans="1:9" ht="32.25" customHeight="1" x14ac:dyDescent="0.25">
      <c r="A156" s="400"/>
      <c r="B156" s="13" t="s">
        <v>423</v>
      </c>
      <c r="C156" s="9">
        <v>10</v>
      </c>
      <c r="D156" s="10" t="s">
        <v>22</v>
      </c>
      <c r="E156" s="125">
        <v>55</v>
      </c>
      <c r="F156" s="11"/>
      <c r="G156" s="12">
        <f t="shared" si="19"/>
        <v>0</v>
      </c>
      <c r="H156" s="119">
        <f t="shared" si="17"/>
        <v>61</v>
      </c>
      <c r="I156" s="119">
        <f t="shared" si="18"/>
        <v>85</v>
      </c>
    </row>
    <row r="157" spans="1:9" ht="32.25" customHeight="1" x14ac:dyDescent="0.25">
      <c r="A157" s="400"/>
      <c r="B157" s="13" t="s">
        <v>425</v>
      </c>
      <c r="C157" s="9">
        <v>15</v>
      </c>
      <c r="D157" s="10" t="s">
        <v>22</v>
      </c>
      <c r="E157" s="125">
        <v>55</v>
      </c>
      <c r="F157" s="11"/>
      <c r="G157" s="12">
        <f t="shared" si="19"/>
        <v>0</v>
      </c>
      <c r="H157" s="119">
        <f t="shared" si="17"/>
        <v>61</v>
      </c>
      <c r="I157" s="119">
        <f t="shared" si="18"/>
        <v>85</v>
      </c>
    </row>
    <row r="158" spans="1:9" ht="32.25" customHeight="1" x14ac:dyDescent="0.25">
      <c r="A158" s="400"/>
      <c r="B158" s="13" t="s">
        <v>426</v>
      </c>
      <c r="C158" s="9">
        <v>15</v>
      </c>
      <c r="D158" s="10" t="s">
        <v>22</v>
      </c>
      <c r="E158" s="125">
        <v>55</v>
      </c>
      <c r="F158" s="11"/>
      <c r="G158" s="12">
        <f t="shared" si="19"/>
        <v>0</v>
      </c>
      <c r="H158" s="119">
        <f t="shared" si="17"/>
        <v>61</v>
      </c>
      <c r="I158" s="119">
        <f t="shared" si="18"/>
        <v>85</v>
      </c>
    </row>
    <row r="159" spans="1:9" ht="32.25" customHeight="1" x14ac:dyDescent="0.25">
      <c r="A159" s="400"/>
      <c r="B159" s="13" t="s">
        <v>427</v>
      </c>
      <c r="C159" s="9">
        <v>15</v>
      </c>
      <c r="D159" s="10" t="s">
        <v>22</v>
      </c>
      <c r="E159" s="125">
        <v>55</v>
      </c>
      <c r="F159" s="11"/>
      <c r="G159" s="12">
        <f t="shared" si="19"/>
        <v>0</v>
      </c>
      <c r="H159" s="119">
        <f t="shared" si="17"/>
        <v>61</v>
      </c>
      <c r="I159" s="119">
        <f t="shared" si="18"/>
        <v>85</v>
      </c>
    </row>
    <row r="160" spans="1:9" ht="32.25" customHeight="1" x14ac:dyDescent="0.25">
      <c r="A160" s="400"/>
      <c r="B160" s="13" t="s">
        <v>428</v>
      </c>
      <c r="C160" s="9">
        <v>10</v>
      </c>
      <c r="D160" s="10" t="s">
        <v>22</v>
      </c>
      <c r="E160" s="125">
        <v>55</v>
      </c>
      <c r="F160" s="11"/>
      <c r="G160" s="12">
        <f t="shared" si="19"/>
        <v>0</v>
      </c>
      <c r="H160" s="119">
        <f t="shared" si="17"/>
        <v>61</v>
      </c>
      <c r="I160" s="119">
        <f t="shared" si="18"/>
        <v>85</v>
      </c>
    </row>
    <row r="161" spans="1:9" ht="25.5" customHeight="1" x14ac:dyDescent="0.25">
      <c r="A161" s="68"/>
      <c r="B161" s="69"/>
      <c r="C161" s="70"/>
      <c r="D161" s="71"/>
      <c r="E161" s="72"/>
      <c r="F161" s="73"/>
      <c r="G161" s="74"/>
      <c r="H161" s="122"/>
    </row>
    <row r="162" spans="1:9" ht="33" customHeight="1" x14ac:dyDescent="0.25">
      <c r="A162" s="401"/>
      <c r="B162" s="8" t="s">
        <v>487</v>
      </c>
      <c r="C162" s="9">
        <v>15</v>
      </c>
      <c r="D162" s="10" t="s">
        <v>22</v>
      </c>
      <c r="E162" s="124">
        <v>55</v>
      </c>
      <c r="F162" s="11"/>
      <c r="G162" s="12">
        <f t="shared" si="19"/>
        <v>0</v>
      </c>
      <c r="H162" s="119">
        <f t="shared" ref="H162:H176" si="20">CEILING((E162*1.1),1)</f>
        <v>61</v>
      </c>
      <c r="I162" s="119">
        <f t="shared" ref="I162:I176" si="21">CEILING((E162*1.5),5)</f>
        <v>85</v>
      </c>
    </row>
    <row r="163" spans="1:9" ht="33" customHeight="1" x14ac:dyDescent="0.25">
      <c r="A163" s="400"/>
      <c r="B163" s="13" t="s">
        <v>429</v>
      </c>
      <c r="C163" s="9">
        <v>15</v>
      </c>
      <c r="D163" s="10" t="s">
        <v>22</v>
      </c>
      <c r="E163" s="124">
        <v>55</v>
      </c>
      <c r="F163" s="11"/>
      <c r="G163" s="12">
        <f t="shared" ref="G163" si="22">F163*E163</f>
        <v>0</v>
      </c>
      <c r="H163" s="119">
        <f t="shared" ref="H163" si="23">CEILING((E163*1.1),1)</f>
        <v>61</v>
      </c>
      <c r="I163" s="119">
        <f t="shared" ref="I163" si="24">CEILING((E163*1.5),5)</f>
        <v>85</v>
      </c>
    </row>
    <row r="164" spans="1:9" ht="33" customHeight="1" x14ac:dyDescent="0.25">
      <c r="A164" s="400"/>
      <c r="B164" s="13" t="s">
        <v>430</v>
      </c>
      <c r="C164" s="9">
        <v>10</v>
      </c>
      <c r="D164" s="10" t="s">
        <v>22</v>
      </c>
      <c r="E164" s="124">
        <v>55</v>
      </c>
      <c r="F164" s="11"/>
      <c r="G164" s="12">
        <f t="shared" si="19"/>
        <v>0</v>
      </c>
      <c r="H164" s="119">
        <f t="shared" si="20"/>
        <v>61</v>
      </c>
      <c r="I164" s="119">
        <f t="shared" si="21"/>
        <v>85</v>
      </c>
    </row>
    <row r="165" spans="1:9" ht="33" customHeight="1" x14ac:dyDescent="0.25">
      <c r="A165" s="400"/>
      <c r="B165" s="8" t="s">
        <v>431</v>
      </c>
      <c r="C165" s="9">
        <v>15</v>
      </c>
      <c r="D165" s="10" t="s">
        <v>22</v>
      </c>
      <c r="E165" s="124">
        <v>55</v>
      </c>
      <c r="F165" s="11"/>
      <c r="G165" s="12">
        <f t="shared" si="19"/>
        <v>0</v>
      </c>
      <c r="H165" s="119">
        <f t="shared" si="20"/>
        <v>61</v>
      </c>
      <c r="I165" s="119">
        <f t="shared" si="21"/>
        <v>85</v>
      </c>
    </row>
    <row r="166" spans="1:9" ht="33" customHeight="1" x14ac:dyDescent="0.25">
      <c r="A166" s="400"/>
      <c r="B166" s="8" t="s">
        <v>432</v>
      </c>
      <c r="C166" s="9">
        <v>15</v>
      </c>
      <c r="D166" s="10" t="s">
        <v>22</v>
      </c>
      <c r="E166" s="124">
        <v>55</v>
      </c>
      <c r="F166" s="11"/>
      <c r="G166" s="12">
        <f t="shared" si="19"/>
        <v>0</v>
      </c>
      <c r="H166" s="119">
        <f t="shared" si="20"/>
        <v>61</v>
      </c>
      <c r="I166" s="119">
        <f t="shared" si="21"/>
        <v>85</v>
      </c>
    </row>
    <row r="167" spans="1:9" ht="33" customHeight="1" x14ac:dyDescent="0.25">
      <c r="A167" s="400"/>
      <c r="B167" s="8" t="s">
        <v>433</v>
      </c>
      <c r="C167" s="9">
        <v>15</v>
      </c>
      <c r="D167" s="10" t="s">
        <v>22</v>
      </c>
      <c r="E167" s="124">
        <v>55</v>
      </c>
      <c r="F167" s="11"/>
      <c r="G167" s="12">
        <f t="shared" si="19"/>
        <v>0</v>
      </c>
      <c r="H167" s="119">
        <f t="shared" si="20"/>
        <v>61</v>
      </c>
      <c r="I167" s="119">
        <f t="shared" si="21"/>
        <v>85</v>
      </c>
    </row>
    <row r="168" spans="1:9" ht="33" customHeight="1" x14ac:dyDescent="0.25">
      <c r="A168" s="400"/>
      <c r="B168" s="8" t="s">
        <v>434</v>
      </c>
      <c r="C168" s="9">
        <v>10</v>
      </c>
      <c r="D168" s="10" t="s">
        <v>22</v>
      </c>
      <c r="E168" s="124">
        <v>55</v>
      </c>
      <c r="F168" s="11"/>
      <c r="G168" s="12">
        <f t="shared" si="19"/>
        <v>0</v>
      </c>
      <c r="H168" s="119">
        <f t="shared" si="20"/>
        <v>61</v>
      </c>
      <c r="I168" s="119">
        <f t="shared" si="21"/>
        <v>85</v>
      </c>
    </row>
    <row r="169" spans="1:9" ht="33" customHeight="1" x14ac:dyDescent="0.25">
      <c r="A169" s="400"/>
      <c r="B169" s="8" t="s">
        <v>435</v>
      </c>
      <c r="C169" s="9">
        <v>15</v>
      </c>
      <c r="D169" s="10" t="s">
        <v>22</v>
      </c>
      <c r="E169" s="124">
        <v>55</v>
      </c>
      <c r="F169" s="11"/>
      <c r="G169" s="12">
        <f t="shared" si="19"/>
        <v>0</v>
      </c>
      <c r="H169" s="119">
        <f t="shared" si="20"/>
        <v>61</v>
      </c>
      <c r="I169" s="119">
        <f t="shared" si="21"/>
        <v>85</v>
      </c>
    </row>
    <row r="170" spans="1:9" ht="33" customHeight="1" x14ac:dyDescent="0.25">
      <c r="A170" s="400"/>
      <c r="B170" s="8" t="s">
        <v>436</v>
      </c>
      <c r="C170" s="9">
        <v>15</v>
      </c>
      <c r="D170" s="10" t="s">
        <v>22</v>
      </c>
      <c r="E170" s="124">
        <v>55</v>
      </c>
      <c r="F170" s="11"/>
      <c r="G170" s="12">
        <f t="shared" si="19"/>
        <v>0</v>
      </c>
      <c r="H170" s="119">
        <f t="shared" si="20"/>
        <v>61</v>
      </c>
      <c r="I170" s="119">
        <f t="shared" si="21"/>
        <v>85</v>
      </c>
    </row>
    <row r="171" spans="1:9" ht="33" customHeight="1" x14ac:dyDescent="0.25">
      <c r="A171" s="400"/>
      <c r="B171" s="8" t="s">
        <v>437</v>
      </c>
      <c r="C171" s="9">
        <v>10</v>
      </c>
      <c r="D171" s="10" t="s">
        <v>22</v>
      </c>
      <c r="E171" s="124">
        <v>55</v>
      </c>
      <c r="F171" s="11"/>
      <c r="G171" s="12">
        <f t="shared" si="19"/>
        <v>0</v>
      </c>
      <c r="H171" s="119">
        <f t="shared" si="20"/>
        <v>61</v>
      </c>
      <c r="I171" s="119">
        <f t="shared" si="21"/>
        <v>85</v>
      </c>
    </row>
    <row r="172" spans="1:9" ht="33" customHeight="1" x14ac:dyDescent="0.25">
      <c r="A172" s="400"/>
      <c r="B172" s="8" t="s">
        <v>438</v>
      </c>
      <c r="C172" s="9">
        <v>15</v>
      </c>
      <c r="D172" s="10" t="s">
        <v>22</v>
      </c>
      <c r="E172" s="124">
        <v>55</v>
      </c>
      <c r="F172" s="11"/>
      <c r="G172" s="12">
        <f t="shared" si="19"/>
        <v>0</v>
      </c>
      <c r="H172" s="119">
        <f t="shared" si="20"/>
        <v>61</v>
      </c>
      <c r="I172" s="119">
        <f t="shared" si="21"/>
        <v>85</v>
      </c>
    </row>
    <row r="173" spans="1:9" ht="33" customHeight="1" x14ac:dyDescent="0.25">
      <c r="A173" s="400"/>
      <c r="B173" s="8" t="s">
        <v>440</v>
      </c>
      <c r="C173" s="9">
        <v>15</v>
      </c>
      <c r="D173" s="10" t="s">
        <v>22</v>
      </c>
      <c r="E173" s="124">
        <v>55</v>
      </c>
      <c r="F173" s="11"/>
      <c r="G173" s="12">
        <f t="shared" si="19"/>
        <v>0</v>
      </c>
      <c r="H173" s="119">
        <f t="shared" si="20"/>
        <v>61</v>
      </c>
      <c r="I173" s="119">
        <f t="shared" si="21"/>
        <v>85</v>
      </c>
    </row>
    <row r="174" spans="1:9" ht="33" customHeight="1" x14ac:dyDescent="0.25">
      <c r="A174" s="400"/>
      <c r="B174" s="8" t="s">
        <v>439</v>
      </c>
      <c r="C174" s="9">
        <v>15</v>
      </c>
      <c r="D174" s="10" t="s">
        <v>22</v>
      </c>
      <c r="E174" s="124">
        <v>55</v>
      </c>
      <c r="F174" s="11"/>
      <c r="G174" s="12">
        <f t="shared" si="19"/>
        <v>0</v>
      </c>
      <c r="H174" s="119">
        <f t="shared" si="20"/>
        <v>61</v>
      </c>
      <c r="I174" s="119">
        <f t="shared" si="21"/>
        <v>85</v>
      </c>
    </row>
    <row r="175" spans="1:9" ht="33" customHeight="1" x14ac:dyDescent="0.25">
      <c r="A175" s="400"/>
      <c r="B175" s="8" t="s">
        <v>441</v>
      </c>
      <c r="C175" s="9">
        <v>15</v>
      </c>
      <c r="D175" s="10" t="s">
        <v>22</v>
      </c>
      <c r="E175" s="124">
        <v>55</v>
      </c>
      <c r="F175" s="11"/>
      <c r="G175" s="12">
        <f t="shared" si="19"/>
        <v>0</v>
      </c>
      <c r="H175" s="119">
        <f t="shared" si="20"/>
        <v>61</v>
      </c>
      <c r="I175" s="119">
        <f t="shared" si="21"/>
        <v>85</v>
      </c>
    </row>
    <row r="176" spans="1:9" ht="33" customHeight="1" x14ac:dyDescent="0.25">
      <c r="A176" s="382"/>
      <c r="B176" s="8" t="s">
        <v>442</v>
      </c>
      <c r="C176" s="9">
        <v>15</v>
      </c>
      <c r="D176" s="10" t="s">
        <v>22</v>
      </c>
      <c r="E176" s="124">
        <v>55</v>
      </c>
      <c r="F176" s="11"/>
      <c r="G176" s="12">
        <f t="shared" si="19"/>
        <v>0</v>
      </c>
      <c r="H176" s="119">
        <f t="shared" si="20"/>
        <v>61</v>
      </c>
      <c r="I176" s="119">
        <f t="shared" si="21"/>
        <v>85</v>
      </c>
    </row>
    <row r="177" spans="1:8" s="234" customFormat="1" ht="25.5" customHeight="1" x14ac:dyDescent="0.25">
      <c r="A177" s="227"/>
      <c r="B177" s="228"/>
      <c r="C177" s="229"/>
      <c r="D177" s="227"/>
      <c r="E177" s="230"/>
      <c r="F177" s="231"/>
      <c r="G177" s="232"/>
      <c r="H177" s="233"/>
    </row>
  </sheetData>
  <mergeCells count="8">
    <mergeCell ref="A125:A160"/>
    <mergeCell ref="A162:A176"/>
    <mergeCell ref="A1:E1"/>
    <mergeCell ref="A3:A33"/>
    <mergeCell ref="A35:A44"/>
    <mergeCell ref="A46:A87"/>
    <mergeCell ref="A89:A106"/>
    <mergeCell ref="A108:A12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0000"/>
    <pageSetUpPr fitToPage="1"/>
  </sheetPr>
  <dimension ref="A1:M493"/>
  <sheetViews>
    <sheetView zoomScaleNormal="100" workbookViewId="0">
      <pane ySplit="1" topLeftCell="A2" activePane="bottomLeft" state="frozen"/>
      <selection pane="bottomLeft" activeCell="A362" sqref="A362"/>
    </sheetView>
  </sheetViews>
  <sheetFormatPr defaultRowHeight="18.75" x14ac:dyDescent="0.25"/>
  <cols>
    <col min="1" max="1" width="12.28515625" style="17" customWidth="1"/>
    <col min="2" max="2" width="13.140625" customWidth="1"/>
    <col min="3" max="3" width="26.5703125" customWidth="1"/>
    <col min="4" max="4" width="41.85546875" style="2" customWidth="1"/>
    <col min="5" max="5" width="14.28515625" style="2" customWidth="1"/>
    <col min="6" max="6" width="15" style="2" customWidth="1"/>
    <col min="7" max="7" width="14.28515625" style="2" customWidth="1"/>
    <col min="8" max="8" width="18.28515625" style="2" customWidth="1"/>
    <col min="9" max="9" width="16.85546875" style="58" customWidth="1"/>
    <col min="10" max="10" width="15.140625" style="2" customWidth="1"/>
    <col min="11" max="11" width="23.5703125" style="16" customWidth="1"/>
    <col min="12" max="12" width="12.42578125" style="57" customWidth="1"/>
    <col min="13" max="13" width="13.42578125" customWidth="1"/>
  </cols>
  <sheetData>
    <row r="1" spans="1:13" ht="39" customHeight="1" x14ac:dyDescent="0.25">
      <c r="A1" s="379" t="s">
        <v>74</v>
      </c>
      <c r="B1" s="379"/>
      <c r="C1" s="379"/>
      <c r="D1" s="379"/>
      <c r="E1" s="379"/>
      <c r="F1" s="379"/>
      <c r="G1" s="379"/>
      <c r="H1" s="379"/>
      <c r="I1" s="380"/>
      <c r="J1" s="26" t="s">
        <v>59</v>
      </c>
      <c r="K1" s="25">
        <f>SUM(K4:K7,K9:K24,K26:K29,K31:K35,K37:K38,K40:K42,K44:K49,K51:K56,K57:K63,K65:K70,K72:K75,K77:K86,K88:K93,K95:K98,K100:K124,K126:K131,K133:K168,K170:K174,K176:K195,K197:K200,K202:K221,K223:K224,K226:K227,K229:K236)</f>
        <v>0</v>
      </c>
      <c r="L1" s="56"/>
    </row>
    <row r="2" spans="1:13" s="102" customFormat="1" ht="58.5" customHeight="1" x14ac:dyDescent="0.25">
      <c r="A2" s="7" t="s">
        <v>58</v>
      </c>
      <c r="B2" s="28" t="s">
        <v>20</v>
      </c>
      <c r="C2" s="5" t="s">
        <v>57</v>
      </c>
      <c r="D2" s="28" t="s">
        <v>18</v>
      </c>
      <c r="E2" s="28" t="s">
        <v>179</v>
      </c>
      <c r="F2" s="28" t="s">
        <v>56</v>
      </c>
      <c r="G2" s="28" t="s">
        <v>180</v>
      </c>
      <c r="H2" s="28" t="s">
        <v>181</v>
      </c>
      <c r="I2" s="24" t="s">
        <v>182</v>
      </c>
      <c r="J2" s="34" t="s">
        <v>193</v>
      </c>
      <c r="K2" s="101" t="s">
        <v>192</v>
      </c>
      <c r="L2" s="55" t="s">
        <v>215</v>
      </c>
      <c r="M2" s="55" t="s">
        <v>214</v>
      </c>
    </row>
    <row r="3" spans="1:13" s="102" customFormat="1" ht="31.5" customHeight="1" x14ac:dyDescent="0.25">
      <c r="A3" s="405" t="s">
        <v>333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7"/>
    </row>
    <row r="4" spans="1:13" s="102" customFormat="1" ht="63" customHeight="1" x14ac:dyDescent="0.25">
      <c r="A4" s="259" t="s">
        <v>39</v>
      </c>
      <c r="B4" s="260" t="s">
        <v>22</v>
      </c>
      <c r="C4" s="408"/>
      <c r="D4" s="261" t="s">
        <v>334</v>
      </c>
      <c r="E4" s="262">
        <v>0.24</v>
      </c>
      <c r="F4" s="262">
        <v>6</v>
      </c>
      <c r="G4" s="262" t="s">
        <v>39</v>
      </c>
      <c r="H4" s="262">
        <v>30</v>
      </c>
      <c r="I4" s="263">
        <v>690</v>
      </c>
      <c r="J4" s="11"/>
      <c r="K4" s="12">
        <f t="shared" ref="K4:K7" si="0">J4*I4</f>
        <v>0</v>
      </c>
      <c r="L4" s="119">
        <f t="shared" ref="L4:L7" si="1">CEILING((I4*1.1),1)</f>
        <v>759</v>
      </c>
      <c r="M4" s="119">
        <f t="shared" ref="M4:M7" si="2">CEILING((I4*1.5),10)</f>
        <v>1040</v>
      </c>
    </row>
    <row r="5" spans="1:13" s="102" customFormat="1" ht="60" customHeight="1" x14ac:dyDescent="0.25">
      <c r="A5" s="259" t="s">
        <v>39</v>
      </c>
      <c r="B5" s="260" t="s">
        <v>22</v>
      </c>
      <c r="C5" s="408"/>
      <c r="D5" s="261" t="s">
        <v>334</v>
      </c>
      <c r="E5" s="259">
        <v>0.27</v>
      </c>
      <c r="F5" s="262">
        <v>9</v>
      </c>
      <c r="G5" s="262" t="s">
        <v>39</v>
      </c>
      <c r="H5" s="262">
        <v>30</v>
      </c>
      <c r="I5" s="263">
        <v>710</v>
      </c>
      <c r="J5" s="11"/>
      <c r="K5" s="12">
        <f t="shared" si="0"/>
        <v>0</v>
      </c>
      <c r="L5" s="119">
        <f t="shared" si="1"/>
        <v>781</v>
      </c>
      <c r="M5" s="119">
        <f t="shared" si="2"/>
        <v>1070</v>
      </c>
    </row>
    <row r="6" spans="1:13" s="102" customFormat="1" ht="60" customHeight="1" x14ac:dyDescent="0.25">
      <c r="A6" s="259" t="s">
        <v>39</v>
      </c>
      <c r="B6" s="260" t="s">
        <v>22</v>
      </c>
      <c r="C6" s="408"/>
      <c r="D6" s="261" t="s">
        <v>334</v>
      </c>
      <c r="E6" s="264">
        <v>0.3</v>
      </c>
      <c r="F6" s="262">
        <v>12</v>
      </c>
      <c r="G6" s="262" t="s">
        <v>39</v>
      </c>
      <c r="H6" s="262">
        <v>30</v>
      </c>
      <c r="I6" s="263">
        <v>730</v>
      </c>
      <c r="J6" s="11"/>
      <c r="K6" s="12">
        <f t="shared" si="0"/>
        <v>0</v>
      </c>
      <c r="L6" s="119">
        <f t="shared" si="1"/>
        <v>803</v>
      </c>
      <c r="M6" s="119">
        <f t="shared" si="2"/>
        <v>1100</v>
      </c>
    </row>
    <row r="7" spans="1:13" s="102" customFormat="1" ht="58.5" customHeight="1" x14ac:dyDescent="0.25">
      <c r="A7" s="259" t="s">
        <v>39</v>
      </c>
      <c r="B7" s="260" t="s">
        <v>22</v>
      </c>
      <c r="C7" s="408"/>
      <c r="D7" s="261" t="s">
        <v>334</v>
      </c>
      <c r="E7" s="262">
        <v>0.33</v>
      </c>
      <c r="F7" s="262">
        <v>15</v>
      </c>
      <c r="G7" s="262" t="s">
        <v>39</v>
      </c>
      <c r="H7" s="262">
        <v>30</v>
      </c>
      <c r="I7" s="263">
        <v>740</v>
      </c>
      <c r="J7" s="11"/>
      <c r="K7" s="12">
        <f t="shared" si="0"/>
        <v>0</v>
      </c>
      <c r="L7" s="119">
        <f t="shared" si="1"/>
        <v>814</v>
      </c>
      <c r="M7" s="119">
        <f t="shared" si="2"/>
        <v>1110</v>
      </c>
    </row>
    <row r="8" spans="1:13" s="102" customFormat="1" ht="25.5" customHeight="1" x14ac:dyDescent="0.25">
      <c r="A8" s="265"/>
      <c r="B8" s="266"/>
      <c r="C8" s="267"/>
      <c r="D8" s="268"/>
      <c r="E8" s="269"/>
      <c r="F8" s="269"/>
      <c r="G8" s="269"/>
      <c r="H8" s="269"/>
      <c r="I8" s="270"/>
      <c r="J8" s="231"/>
      <c r="K8" s="232"/>
      <c r="L8" s="271"/>
      <c r="M8" s="271"/>
    </row>
    <row r="9" spans="1:13" s="102" customFormat="1" ht="21" customHeight="1" x14ac:dyDescent="0.25">
      <c r="A9" s="259">
        <v>50</v>
      </c>
      <c r="B9" s="260" t="s">
        <v>22</v>
      </c>
      <c r="C9" s="408"/>
      <c r="D9" s="261" t="s">
        <v>335</v>
      </c>
      <c r="E9" s="262">
        <v>0.24</v>
      </c>
      <c r="F9" s="262">
        <v>6</v>
      </c>
      <c r="G9" s="262">
        <v>15</v>
      </c>
      <c r="H9" s="262">
        <v>3</v>
      </c>
      <c r="I9" s="263">
        <v>75</v>
      </c>
      <c r="J9" s="11"/>
      <c r="K9" s="12">
        <f t="shared" ref="K9:K24" si="3">J9*I9</f>
        <v>0</v>
      </c>
      <c r="L9" s="119">
        <f t="shared" ref="L9:L24" si="4">CEILING((I9*1.1),1)</f>
        <v>83</v>
      </c>
      <c r="M9" s="119">
        <f t="shared" ref="M9:M24" si="5">CEILING((I9*1.5),5)</f>
        <v>115</v>
      </c>
    </row>
    <row r="10" spans="1:13" s="102" customFormat="1" ht="23.25" customHeight="1" x14ac:dyDescent="0.25">
      <c r="A10" s="259">
        <v>50</v>
      </c>
      <c r="B10" s="260" t="s">
        <v>22</v>
      </c>
      <c r="C10" s="408"/>
      <c r="D10" s="261" t="s">
        <v>335</v>
      </c>
      <c r="E10" s="262">
        <v>0.24</v>
      </c>
      <c r="F10" s="262">
        <v>6</v>
      </c>
      <c r="G10" s="262">
        <v>20</v>
      </c>
      <c r="H10" s="262">
        <v>3</v>
      </c>
      <c r="I10" s="263">
        <v>80</v>
      </c>
      <c r="J10" s="11"/>
      <c r="K10" s="12">
        <f t="shared" si="3"/>
        <v>0</v>
      </c>
      <c r="L10" s="119">
        <f t="shared" si="4"/>
        <v>88</v>
      </c>
      <c r="M10" s="119">
        <f t="shared" si="5"/>
        <v>120</v>
      </c>
    </row>
    <row r="11" spans="1:13" s="102" customFormat="1" ht="23.25" customHeight="1" x14ac:dyDescent="0.25">
      <c r="A11" s="259">
        <v>50</v>
      </c>
      <c r="B11" s="260" t="s">
        <v>22</v>
      </c>
      <c r="C11" s="408"/>
      <c r="D11" s="261" t="s">
        <v>335</v>
      </c>
      <c r="E11" s="262">
        <v>0.24</v>
      </c>
      <c r="F11" s="262">
        <v>6</v>
      </c>
      <c r="G11" s="262">
        <v>25</v>
      </c>
      <c r="H11" s="262">
        <v>3</v>
      </c>
      <c r="I11" s="263">
        <v>85</v>
      </c>
      <c r="J11" s="11"/>
      <c r="K11" s="12">
        <f t="shared" si="3"/>
        <v>0</v>
      </c>
      <c r="L11" s="119">
        <f t="shared" si="4"/>
        <v>94</v>
      </c>
      <c r="M11" s="119">
        <f t="shared" si="5"/>
        <v>130</v>
      </c>
    </row>
    <row r="12" spans="1:13" s="102" customFormat="1" ht="23.25" customHeight="1" x14ac:dyDescent="0.25">
      <c r="A12" s="259">
        <v>50</v>
      </c>
      <c r="B12" s="260" t="s">
        <v>22</v>
      </c>
      <c r="C12" s="408"/>
      <c r="D12" s="261" t="s">
        <v>335</v>
      </c>
      <c r="E12" s="262">
        <v>0.24</v>
      </c>
      <c r="F12" s="262">
        <v>6</v>
      </c>
      <c r="G12" s="262">
        <v>30</v>
      </c>
      <c r="H12" s="262">
        <v>3</v>
      </c>
      <c r="I12" s="263">
        <v>90</v>
      </c>
      <c r="J12" s="11"/>
      <c r="K12" s="12">
        <f t="shared" si="3"/>
        <v>0</v>
      </c>
      <c r="L12" s="119">
        <f t="shared" si="4"/>
        <v>99</v>
      </c>
      <c r="M12" s="119">
        <f t="shared" si="5"/>
        <v>135</v>
      </c>
    </row>
    <row r="13" spans="1:13" s="102" customFormat="1" ht="23.25" customHeight="1" x14ac:dyDescent="0.25">
      <c r="A13" s="259">
        <v>50</v>
      </c>
      <c r="B13" s="260" t="s">
        <v>22</v>
      </c>
      <c r="C13" s="408"/>
      <c r="D13" s="261" t="s">
        <v>335</v>
      </c>
      <c r="E13" s="262">
        <v>0.27</v>
      </c>
      <c r="F13" s="262">
        <v>9</v>
      </c>
      <c r="G13" s="262">
        <v>15</v>
      </c>
      <c r="H13" s="262">
        <v>3</v>
      </c>
      <c r="I13" s="263">
        <v>75</v>
      </c>
      <c r="J13" s="11"/>
      <c r="K13" s="12">
        <f t="shared" si="3"/>
        <v>0</v>
      </c>
      <c r="L13" s="119">
        <f t="shared" si="4"/>
        <v>83</v>
      </c>
      <c r="M13" s="119">
        <f t="shared" si="5"/>
        <v>115</v>
      </c>
    </row>
    <row r="14" spans="1:13" s="102" customFormat="1" ht="21.75" customHeight="1" x14ac:dyDescent="0.25">
      <c r="A14" s="259">
        <v>50</v>
      </c>
      <c r="B14" s="260" t="s">
        <v>22</v>
      </c>
      <c r="C14" s="408"/>
      <c r="D14" s="261" t="s">
        <v>335</v>
      </c>
      <c r="E14" s="262">
        <v>0.27</v>
      </c>
      <c r="F14" s="262">
        <v>9</v>
      </c>
      <c r="G14" s="262">
        <v>20</v>
      </c>
      <c r="H14" s="262">
        <v>3</v>
      </c>
      <c r="I14" s="263">
        <v>80</v>
      </c>
      <c r="J14" s="11"/>
      <c r="K14" s="12">
        <f t="shared" si="3"/>
        <v>0</v>
      </c>
      <c r="L14" s="119">
        <f t="shared" si="4"/>
        <v>88</v>
      </c>
      <c r="M14" s="119">
        <f t="shared" si="5"/>
        <v>120</v>
      </c>
    </row>
    <row r="15" spans="1:13" s="102" customFormat="1" ht="24" customHeight="1" x14ac:dyDescent="0.25">
      <c r="A15" s="259">
        <v>50</v>
      </c>
      <c r="B15" s="260" t="s">
        <v>22</v>
      </c>
      <c r="C15" s="408"/>
      <c r="D15" s="261" t="s">
        <v>335</v>
      </c>
      <c r="E15" s="262">
        <v>0.27</v>
      </c>
      <c r="F15" s="262">
        <v>9</v>
      </c>
      <c r="G15" s="262">
        <v>25</v>
      </c>
      <c r="H15" s="262">
        <v>3</v>
      </c>
      <c r="I15" s="263">
        <v>85</v>
      </c>
      <c r="J15" s="11"/>
      <c r="K15" s="12">
        <f t="shared" si="3"/>
        <v>0</v>
      </c>
      <c r="L15" s="119">
        <f t="shared" si="4"/>
        <v>94</v>
      </c>
      <c r="M15" s="119">
        <f t="shared" si="5"/>
        <v>130</v>
      </c>
    </row>
    <row r="16" spans="1:13" s="102" customFormat="1" ht="21.75" customHeight="1" x14ac:dyDescent="0.25">
      <c r="A16" s="259">
        <v>50</v>
      </c>
      <c r="B16" s="260" t="s">
        <v>22</v>
      </c>
      <c r="C16" s="408"/>
      <c r="D16" s="261" t="s">
        <v>335</v>
      </c>
      <c r="E16" s="262">
        <v>0.27</v>
      </c>
      <c r="F16" s="262">
        <v>9</v>
      </c>
      <c r="G16" s="262">
        <v>30</v>
      </c>
      <c r="H16" s="262">
        <v>3</v>
      </c>
      <c r="I16" s="263">
        <v>90</v>
      </c>
      <c r="J16" s="11"/>
      <c r="K16" s="12">
        <f t="shared" si="3"/>
        <v>0</v>
      </c>
      <c r="L16" s="119">
        <f t="shared" si="4"/>
        <v>99</v>
      </c>
      <c r="M16" s="119">
        <f t="shared" si="5"/>
        <v>135</v>
      </c>
    </row>
    <row r="17" spans="1:13" s="102" customFormat="1" ht="24" customHeight="1" x14ac:dyDescent="0.25">
      <c r="A17" s="259">
        <v>50</v>
      </c>
      <c r="B17" s="260" t="s">
        <v>22</v>
      </c>
      <c r="C17" s="408"/>
      <c r="D17" s="261" t="s">
        <v>335</v>
      </c>
      <c r="E17" s="264">
        <v>0.3</v>
      </c>
      <c r="F17" s="262">
        <v>12</v>
      </c>
      <c r="G17" s="262">
        <v>15</v>
      </c>
      <c r="H17" s="262">
        <v>3</v>
      </c>
      <c r="I17" s="263">
        <v>75</v>
      </c>
      <c r="J17" s="11"/>
      <c r="K17" s="12">
        <f t="shared" si="3"/>
        <v>0</v>
      </c>
      <c r="L17" s="119">
        <f t="shared" si="4"/>
        <v>83</v>
      </c>
      <c r="M17" s="119">
        <f t="shared" si="5"/>
        <v>115</v>
      </c>
    </row>
    <row r="18" spans="1:13" s="102" customFormat="1" ht="25.5" customHeight="1" x14ac:dyDescent="0.25">
      <c r="A18" s="259">
        <v>50</v>
      </c>
      <c r="B18" s="260" t="s">
        <v>22</v>
      </c>
      <c r="C18" s="408"/>
      <c r="D18" s="261" t="s">
        <v>335</v>
      </c>
      <c r="E18" s="264">
        <v>0.3</v>
      </c>
      <c r="F18" s="262">
        <v>12</v>
      </c>
      <c r="G18" s="262">
        <v>20</v>
      </c>
      <c r="H18" s="262">
        <v>3</v>
      </c>
      <c r="I18" s="263">
        <v>80</v>
      </c>
      <c r="J18" s="11"/>
      <c r="K18" s="12">
        <f t="shared" si="3"/>
        <v>0</v>
      </c>
      <c r="L18" s="119">
        <f t="shared" si="4"/>
        <v>88</v>
      </c>
      <c r="M18" s="119">
        <f t="shared" si="5"/>
        <v>120</v>
      </c>
    </row>
    <row r="19" spans="1:13" s="102" customFormat="1" ht="26.25" customHeight="1" x14ac:dyDescent="0.25">
      <c r="A19" s="259">
        <v>50</v>
      </c>
      <c r="B19" s="260" t="s">
        <v>22</v>
      </c>
      <c r="C19" s="408"/>
      <c r="D19" s="261" t="s">
        <v>335</v>
      </c>
      <c r="E19" s="264">
        <v>0.3</v>
      </c>
      <c r="F19" s="262">
        <v>12</v>
      </c>
      <c r="G19" s="262">
        <v>25</v>
      </c>
      <c r="H19" s="262">
        <v>3</v>
      </c>
      <c r="I19" s="263">
        <v>85</v>
      </c>
      <c r="J19" s="11"/>
      <c r="K19" s="12">
        <f t="shared" si="3"/>
        <v>0</v>
      </c>
      <c r="L19" s="119">
        <f t="shared" si="4"/>
        <v>94</v>
      </c>
      <c r="M19" s="119">
        <f t="shared" si="5"/>
        <v>130</v>
      </c>
    </row>
    <row r="20" spans="1:13" s="102" customFormat="1" ht="23.25" customHeight="1" x14ac:dyDescent="0.25">
      <c r="A20" s="259">
        <v>50</v>
      </c>
      <c r="B20" s="260" t="s">
        <v>22</v>
      </c>
      <c r="C20" s="408"/>
      <c r="D20" s="261" t="s">
        <v>335</v>
      </c>
      <c r="E20" s="264">
        <v>0.3</v>
      </c>
      <c r="F20" s="262">
        <v>12</v>
      </c>
      <c r="G20" s="262">
        <v>30</v>
      </c>
      <c r="H20" s="262">
        <v>3</v>
      </c>
      <c r="I20" s="263">
        <v>90</v>
      </c>
      <c r="J20" s="11"/>
      <c r="K20" s="12">
        <f t="shared" si="3"/>
        <v>0</v>
      </c>
      <c r="L20" s="119">
        <f t="shared" si="4"/>
        <v>99</v>
      </c>
      <c r="M20" s="119">
        <f t="shared" si="5"/>
        <v>135</v>
      </c>
    </row>
    <row r="21" spans="1:13" s="102" customFormat="1" ht="25.5" customHeight="1" x14ac:dyDescent="0.25">
      <c r="A21" s="259">
        <v>50</v>
      </c>
      <c r="B21" s="260" t="s">
        <v>22</v>
      </c>
      <c r="C21" s="408"/>
      <c r="D21" s="261" t="s">
        <v>335</v>
      </c>
      <c r="E21" s="264">
        <v>0.33</v>
      </c>
      <c r="F21" s="262">
        <v>15</v>
      </c>
      <c r="G21" s="262">
        <v>15</v>
      </c>
      <c r="H21" s="262">
        <v>3</v>
      </c>
      <c r="I21" s="263">
        <v>75</v>
      </c>
      <c r="J21" s="11"/>
      <c r="K21" s="12">
        <f t="shared" si="3"/>
        <v>0</v>
      </c>
      <c r="L21" s="119">
        <f t="shared" si="4"/>
        <v>83</v>
      </c>
      <c r="M21" s="119">
        <f t="shared" si="5"/>
        <v>115</v>
      </c>
    </row>
    <row r="22" spans="1:13" s="102" customFormat="1" ht="25.5" customHeight="1" x14ac:dyDescent="0.25">
      <c r="A22" s="259">
        <v>50</v>
      </c>
      <c r="B22" s="260" t="s">
        <v>22</v>
      </c>
      <c r="C22" s="408"/>
      <c r="D22" s="261" t="s">
        <v>335</v>
      </c>
      <c r="E22" s="264">
        <v>0.33</v>
      </c>
      <c r="F22" s="262">
        <v>15</v>
      </c>
      <c r="G22" s="262">
        <v>20</v>
      </c>
      <c r="H22" s="262">
        <v>3</v>
      </c>
      <c r="I22" s="263">
        <v>80</v>
      </c>
      <c r="J22" s="11"/>
      <c r="K22" s="12">
        <f t="shared" si="3"/>
        <v>0</v>
      </c>
      <c r="L22" s="119">
        <f t="shared" si="4"/>
        <v>88</v>
      </c>
      <c r="M22" s="119">
        <f t="shared" si="5"/>
        <v>120</v>
      </c>
    </row>
    <row r="23" spans="1:13" s="102" customFormat="1" ht="24.75" customHeight="1" x14ac:dyDescent="0.25">
      <c r="A23" s="259">
        <v>50</v>
      </c>
      <c r="B23" s="260" t="s">
        <v>22</v>
      </c>
      <c r="C23" s="408"/>
      <c r="D23" s="261" t="s">
        <v>335</v>
      </c>
      <c r="E23" s="264">
        <v>0.33</v>
      </c>
      <c r="F23" s="262">
        <v>15</v>
      </c>
      <c r="G23" s="262">
        <v>25</v>
      </c>
      <c r="H23" s="262">
        <v>3</v>
      </c>
      <c r="I23" s="263">
        <v>85</v>
      </c>
      <c r="J23" s="11"/>
      <c r="K23" s="12">
        <f t="shared" si="3"/>
        <v>0</v>
      </c>
      <c r="L23" s="119">
        <f t="shared" si="4"/>
        <v>94</v>
      </c>
      <c r="M23" s="119">
        <f t="shared" si="5"/>
        <v>130</v>
      </c>
    </row>
    <row r="24" spans="1:13" s="102" customFormat="1" ht="27.75" customHeight="1" x14ac:dyDescent="0.25">
      <c r="A24" s="259">
        <v>50</v>
      </c>
      <c r="B24" s="260" t="s">
        <v>22</v>
      </c>
      <c r="C24" s="408"/>
      <c r="D24" s="261" t="s">
        <v>335</v>
      </c>
      <c r="E24" s="264">
        <v>0.33</v>
      </c>
      <c r="F24" s="262">
        <v>15</v>
      </c>
      <c r="G24" s="262">
        <v>30</v>
      </c>
      <c r="H24" s="262">
        <v>3</v>
      </c>
      <c r="I24" s="263">
        <v>90</v>
      </c>
      <c r="J24" s="11"/>
      <c r="K24" s="12">
        <f t="shared" si="3"/>
        <v>0</v>
      </c>
      <c r="L24" s="119">
        <f t="shared" si="4"/>
        <v>99</v>
      </c>
      <c r="M24" s="119">
        <f t="shared" si="5"/>
        <v>135</v>
      </c>
    </row>
    <row r="25" spans="1:13" s="102" customFormat="1" ht="28.5" customHeight="1" x14ac:dyDescent="0.25">
      <c r="A25" s="272"/>
      <c r="B25" s="273"/>
      <c r="C25" s="257"/>
      <c r="D25" s="274"/>
      <c r="E25" s="275"/>
      <c r="F25" s="275"/>
      <c r="G25" s="275"/>
      <c r="H25" s="275"/>
      <c r="I25" s="276"/>
      <c r="J25" s="231"/>
      <c r="K25" s="232"/>
      <c r="L25" s="271"/>
      <c r="M25" s="271"/>
    </row>
    <row r="26" spans="1:13" ht="47.25" customHeight="1" x14ac:dyDescent="0.25">
      <c r="A26" s="7" t="s">
        <v>39</v>
      </c>
      <c r="B26" s="10" t="s">
        <v>22</v>
      </c>
      <c r="C26" s="403"/>
      <c r="D26" s="8" t="s">
        <v>54</v>
      </c>
      <c r="E26" s="22">
        <v>0.4</v>
      </c>
      <c r="F26" s="19">
        <v>8.5</v>
      </c>
      <c r="G26" s="19">
        <v>300</v>
      </c>
      <c r="H26" s="21">
        <v>1</v>
      </c>
      <c r="I26" s="75">
        <v>85</v>
      </c>
      <c r="J26" s="11"/>
      <c r="K26" s="12">
        <f t="shared" ref="K26:K81" si="6">J26*I26</f>
        <v>0</v>
      </c>
      <c r="L26" s="119">
        <f>CEILING((I26*1.1),1)</f>
        <v>94</v>
      </c>
      <c r="M26" s="119">
        <f t="shared" ref="M26:M29" si="7">CEILING((I26*1.5),10)</f>
        <v>130</v>
      </c>
    </row>
    <row r="27" spans="1:13" ht="45.2" customHeight="1" x14ac:dyDescent="0.25">
      <c r="A27" s="7" t="s">
        <v>39</v>
      </c>
      <c r="B27" s="10" t="s">
        <v>22</v>
      </c>
      <c r="C27" s="381"/>
      <c r="D27" s="8" t="s">
        <v>54</v>
      </c>
      <c r="E27" s="22">
        <v>0.5</v>
      </c>
      <c r="F27" s="19">
        <v>13.8</v>
      </c>
      <c r="G27" s="19">
        <v>300</v>
      </c>
      <c r="H27" s="21">
        <v>1</v>
      </c>
      <c r="I27" s="75">
        <v>105</v>
      </c>
      <c r="J27" s="11"/>
      <c r="K27" s="12">
        <f t="shared" si="6"/>
        <v>0</v>
      </c>
      <c r="L27" s="119">
        <f>CEILING((I27*1.1),1)</f>
        <v>116</v>
      </c>
      <c r="M27" s="119">
        <f t="shared" si="7"/>
        <v>160</v>
      </c>
    </row>
    <row r="28" spans="1:13" ht="47.25" customHeight="1" x14ac:dyDescent="0.25">
      <c r="A28" s="7" t="s">
        <v>39</v>
      </c>
      <c r="B28" s="10" t="s">
        <v>22</v>
      </c>
      <c r="C28" s="381"/>
      <c r="D28" s="8" t="s">
        <v>54</v>
      </c>
      <c r="E28" s="22">
        <v>0.6</v>
      </c>
      <c r="F28" s="19">
        <v>16.5</v>
      </c>
      <c r="G28" s="19">
        <v>300</v>
      </c>
      <c r="H28" s="21">
        <v>1</v>
      </c>
      <c r="I28" s="75">
        <v>120</v>
      </c>
      <c r="J28" s="11"/>
      <c r="K28" s="12">
        <f t="shared" si="6"/>
        <v>0</v>
      </c>
      <c r="L28" s="119">
        <f>CEILING((I28*1.1),1)</f>
        <v>132</v>
      </c>
      <c r="M28" s="119">
        <f t="shared" si="7"/>
        <v>180</v>
      </c>
    </row>
    <row r="29" spans="1:13" ht="44.25" customHeight="1" x14ac:dyDescent="0.25">
      <c r="A29" s="78" t="s">
        <v>39</v>
      </c>
      <c r="B29" s="61" t="s">
        <v>22</v>
      </c>
      <c r="C29" s="381"/>
      <c r="D29" s="79" t="s">
        <v>54</v>
      </c>
      <c r="E29" s="80">
        <v>0.7</v>
      </c>
      <c r="F29" s="81">
        <v>20.100000000000001</v>
      </c>
      <c r="G29" s="81">
        <v>300</v>
      </c>
      <c r="H29" s="41">
        <v>1</v>
      </c>
      <c r="I29" s="82">
        <v>145</v>
      </c>
      <c r="J29" s="62"/>
      <c r="K29" s="63">
        <f t="shared" si="6"/>
        <v>0</v>
      </c>
      <c r="L29" s="119">
        <f>CEILING((I29*1.1),1)</f>
        <v>160</v>
      </c>
      <c r="M29" s="119">
        <f t="shared" si="7"/>
        <v>220</v>
      </c>
    </row>
    <row r="30" spans="1:13" ht="29.25" customHeight="1" x14ac:dyDescent="0.25">
      <c r="A30" s="88"/>
      <c r="B30" s="89"/>
      <c r="C30" s="90"/>
      <c r="D30" s="89"/>
      <c r="E30" s="89"/>
      <c r="F30" s="89"/>
      <c r="G30" s="89"/>
      <c r="H30" s="89"/>
      <c r="I30" s="91"/>
      <c r="J30" s="73"/>
      <c r="K30" s="74"/>
      <c r="L30" s="87"/>
    </row>
    <row r="31" spans="1:13" ht="37.700000000000003" customHeight="1" x14ac:dyDescent="0.25">
      <c r="A31" s="83" t="s">
        <v>39</v>
      </c>
      <c r="B31" s="42" t="s">
        <v>22</v>
      </c>
      <c r="C31" s="381"/>
      <c r="D31" s="64" t="s">
        <v>53</v>
      </c>
      <c r="E31" s="84">
        <v>0.25</v>
      </c>
      <c r="F31" s="85">
        <v>5</v>
      </c>
      <c r="G31" s="85">
        <v>300</v>
      </c>
      <c r="H31" s="43">
        <v>1</v>
      </c>
      <c r="I31" s="86">
        <v>300</v>
      </c>
      <c r="J31" s="66"/>
      <c r="K31" s="67">
        <f t="shared" si="6"/>
        <v>0</v>
      </c>
      <c r="L31" s="119">
        <f>CEILING((I31*1.1),1)</f>
        <v>330</v>
      </c>
      <c r="M31" s="119">
        <f t="shared" ref="M31:M35" si="8">CEILING((I31*1.5),10)</f>
        <v>450</v>
      </c>
    </row>
    <row r="32" spans="1:13" ht="40.5" customHeight="1" x14ac:dyDescent="0.25">
      <c r="A32" s="7" t="s">
        <v>39</v>
      </c>
      <c r="B32" s="10" t="s">
        <v>22</v>
      </c>
      <c r="C32" s="381"/>
      <c r="D32" s="8" t="s">
        <v>53</v>
      </c>
      <c r="E32" s="22">
        <v>0.3</v>
      </c>
      <c r="F32" s="19">
        <v>10</v>
      </c>
      <c r="G32" s="19">
        <v>300</v>
      </c>
      <c r="H32" s="21">
        <v>1</v>
      </c>
      <c r="I32" s="75">
        <v>330</v>
      </c>
      <c r="J32" s="11"/>
      <c r="K32" s="12">
        <f t="shared" si="6"/>
        <v>0</v>
      </c>
      <c r="L32" s="119">
        <f>CEILING((I32*1.1),1)</f>
        <v>363</v>
      </c>
      <c r="M32" s="119">
        <f t="shared" si="8"/>
        <v>500</v>
      </c>
    </row>
    <row r="33" spans="1:13" ht="42" customHeight="1" x14ac:dyDescent="0.25">
      <c r="A33" s="7" t="s">
        <v>39</v>
      </c>
      <c r="B33" s="10" t="s">
        <v>22</v>
      </c>
      <c r="C33" s="381"/>
      <c r="D33" s="8" t="s">
        <v>53</v>
      </c>
      <c r="E33" s="22">
        <v>0.35</v>
      </c>
      <c r="F33" s="19">
        <v>12.5</v>
      </c>
      <c r="G33" s="19">
        <v>300</v>
      </c>
      <c r="H33" s="21">
        <v>1</v>
      </c>
      <c r="I33" s="75">
        <v>385</v>
      </c>
      <c r="J33" s="11"/>
      <c r="K33" s="12">
        <f t="shared" si="6"/>
        <v>0</v>
      </c>
      <c r="L33" s="119">
        <f>CEILING((I33*1.1),1)</f>
        <v>424</v>
      </c>
      <c r="M33" s="119">
        <f t="shared" si="8"/>
        <v>580</v>
      </c>
    </row>
    <row r="34" spans="1:13" ht="42" customHeight="1" x14ac:dyDescent="0.25">
      <c r="A34" s="7" t="s">
        <v>39</v>
      </c>
      <c r="B34" s="10" t="s">
        <v>22</v>
      </c>
      <c r="C34" s="381"/>
      <c r="D34" s="8" t="s">
        <v>53</v>
      </c>
      <c r="E34" s="22">
        <v>0.4</v>
      </c>
      <c r="F34" s="19">
        <v>15</v>
      </c>
      <c r="G34" s="19">
        <v>300</v>
      </c>
      <c r="H34" s="21">
        <v>1</v>
      </c>
      <c r="I34" s="75">
        <v>415</v>
      </c>
      <c r="J34" s="11"/>
      <c r="K34" s="12">
        <f t="shared" si="6"/>
        <v>0</v>
      </c>
      <c r="L34" s="119">
        <f>CEILING((I34*1.1),1)</f>
        <v>457</v>
      </c>
      <c r="M34" s="119">
        <f t="shared" si="8"/>
        <v>630</v>
      </c>
    </row>
    <row r="35" spans="1:13" ht="42" customHeight="1" x14ac:dyDescent="0.25">
      <c r="A35" s="7" t="s">
        <v>39</v>
      </c>
      <c r="B35" s="10" t="s">
        <v>22</v>
      </c>
      <c r="C35" s="404"/>
      <c r="D35" s="8" t="s">
        <v>53</v>
      </c>
      <c r="E35" s="22">
        <v>0.45</v>
      </c>
      <c r="F35" s="19">
        <v>20</v>
      </c>
      <c r="G35" s="19">
        <v>300</v>
      </c>
      <c r="H35" s="21">
        <v>1</v>
      </c>
      <c r="I35" s="75">
        <v>485</v>
      </c>
      <c r="J35" s="11"/>
      <c r="K35" s="12">
        <f t="shared" si="6"/>
        <v>0</v>
      </c>
      <c r="L35" s="119">
        <f>CEILING((I35*1.1),1)</f>
        <v>534</v>
      </c>
      <c r="M35" s="119">
        <f t="shared" si="8"/>
        <v>730</v>
      </c>
    </row>
    <row r="36" spans="1:13" ht="29.25" customHeight="1" x14ac:dyDescent="0.25">
      <c r="A36" s="88"/>
      <c r="B36" s="89"/>
      <c r="C36" s="90"/>
      <c r="D36" s="89"/>
      <c r="E36" s="89"/>
      <c r="F36" s="89"/>
      <c r="G36" s="89"/>
      <c r="H36" s="89"/>
      <c r="I36" s="91"/>
      <c r="J36" s="73"/>
      <c r="K36" s="74"/>
      <c r="L36" s="87"/>
    </row>
    <row r="37" spans="1:13" ht="98.25" customHeight="1" x14ac:dyDescent="0.25">
      <c r="A37" s="21" t="s">
        <v>39</v>
      </c>
      <c r="B37" s="10" t="s">
        <v>22</v>
      </c>
      <c r="C37" s="387"/>
      <c r="D37" s="23" t="s">
        <v>52</v>
      </c>
      <c r="E37" s="22">
        <v>0.5</v>
      </c>
      <c r="F37" s="19">
        <v>13.8</v>
      </c>
      <c r="G37" s="19" t="s">
        <v>39</v>
      </c>
      <c r="H37" s="19">
        <v>30</v>
      </c>
      <c r="I37" s="75">
        <v>475</v>
      </c>
      <c r="J37" s="11"/>
      <c r="K37" s="12">
        <f t="shared" si="6"/>
        <v>0</v>
      </c>
      <c r="L37" s="119">
        <f>CEILING((I37*1.1),1)</f>
        <v>523</v>
      </c>
      <c r="M37" s="119">
        <f t="shared" ref="M37:M38" si="9">CEILING((I37*1.5),10)</f>
        <v>720</v>
      </c>
    </row>
    <row r="38" spans="1:13" ht="93.75" customHeight="1" x14ac:dyDescent="0.25">
      <c r="A38" s="21" t="s">
        <v>39</v>
      </c>
      <c r="B38" s="10" t="s">
        <v>22</v>
      </c>
      <c r="C38" s="389"/>
      <c r="D38" s="23" t="s">
        <v>52</v>
      </c>
      <c r="E38" s="19">
        <v>0.6</v>
      </c>
      <c r="F38" s="19">
        <v>16.5</v>
      </c>
      <c r="G38" s="19" t="s">
        <v>39</v>
      </c>
      <c r="H38" s="19">
        <v>30</v>
      </c>
      <c r="I38" s="75">
        <v>520</v>
      </c>
      <c r="J38" s="11"/>
      <c r="K38" s="12">
        <f t="shared" si="6"/>
        <v>0</v>
      </c>
      <c r="L38" s="119">
        <f>CEILING((I38*1.1),1)</f>
        <v>572</v>
      </c>
      <c r="M38" s="119">
        <f t="shared" si="9"/>
        <v>780</v>
      </c>
    </row>
    <row r="39" spans="1:13" ht="29.25" customHeight="1" x14ac:dyDescent="0.25">
      <c r="A39" s="88"/>
      <c r="B39" s="89"/>
      <c r="C39" s="90"/>
      <c r="D39" s="89"/>
      <c r="E39" s="89"/>
      <c r="F39" s="89"/>
      <c r="G39" s="89"/>
      <c r="H39" s="150"/>
      <c r="I39" s="151"/>
      <c r="J39" s="73"/>
      <c r="K39" s="74"/>
      <c r="L39" s="87"/>
    </row>
    <row r="40" spans="1:13" ht="63.2" customHeight="1" x14ac:dyDescent="0.25">
      <c r="A40" s="21" t="s">
        <v>39</v>
      </c>
      <c r="B40" s="10" t="s">
        <v>22</v>
      </c>
      <c r="C40" s="383"/>
      <c r="D40" s="23" t="s">
        <v>51</v>
      </c>
      <c r="E40" s="19">
        <v>0.25</v>
      </c>
      <c r="F40" s="19">
        <v>7</v>
      </c>
      <c r="G40" s="19" t="s">
        <v>39</v>
      </c>
      <c r="H40" s="19">
        <v>30</v>
      </c>
      <c r="I40" s="76">
        <v>760</v>
      </c>
      <c r="J40" s="11"/>
      <c r="K40" s="12">
        <f t="shared" si="6"/>
        <v>0</v>
      </c>
      <c r="L40" s="119">
        <f>CEILING((I40*1.1),1)</f>
        <v>836</v>
      </c>
      <c r="M40" s="119">
        <f t="shared" ref="M40:M42" si="10">CEILING((I40*1.5),10)</f>
        <v>1140</v>
      </c>
    </row>
    <row r="41" spans="1:13" ht="68.45" customHeight="1" x14ac:dyDescent="0.25">
      <c r="A41" s="21" t="s">
        <v>39</v>
      </c>
      <c r="B41" s="10" t="s">
        <v>22</v>
      </c>
      <c r="C41" s="383"/>
      <c r="D41" s="23" t="s">
        <v>51</v>
      </c>
      <c r="E41" s="19">
        <v>0.28000000000000003</v>
      </c>
      <c r="F41" s="19">
        <v>9</v>
      </c>
      <c r="G41" s="19" t="s">
        <v>39</v>
      </c>
      <c r="H41" s="19">
        <v>30</v>
      </c>
      <c r="I41" s="76">
        <v>800</v>
      </c>
      <c r="J41" s="11"/>
      <c r="K41" s="12">
        <f t="shared" si="6"/>
        <v>0</v>
      </c>
      <c r="L41" s="119">
        <f>CEILING((I41*1.1),1)</f>
        <v>880</v>
      </c>
      <c r="M41" s="119">
        <f t="shared" si="10"/>
        <v>1200</v>
      </c>
    </row>
    <row r="42" spans="1:13" ht="81.2" customHeight="1" x14ac:dyDescent="0.25">
      <c r="A42" s="21" t="s">
        <v>39</v>
      </c>
      <c r="B42" s="10" t="s">
        <v>22</v>
      </c>
      <c r="C42" s="383"/>
      <c r="D42" s="23" t="s">
        <v>51</v>
      </c>
      <c r="E42" s="19">
        <v>0.3</v>
      </c>
      <c r="F42" s="19">
        <v>14</v>
      </c>
      <c r="G42" s="19" t="s">
        <v>39</v>
      </c>
      <c r="H42" s="19">
        <v>30</v>
      </c>
      <c r="I42" s="76">
        <v>825</v>
      </c>
      <c r="J42" s="11"/>
      <c r="K42" s="12">
        <f t="shared" si="6"/>
        <v>0</v>
      </c>
      <c r="L42" s="119">
        <f>CEILING((I42*1.1),1)</f>
        <v>908</v>
      </c>
      <c r="M42" s="119">
        <f t="shared" si="10"/>
        <v>1240</v>
      </c>
    </row>
    <row r="43" spans="1:13" ht="29.25" customHeight="1" x14ac:dyDescent="0.25">
      <c r="A43" s="88"/>
      <c r="B43" s="89"/>
      <c r="C43" s="90"/>
      <c r="D43" s="89"/>
      <c r="E43" s="89"/>
      <c r="F43" s="89"/>
      <c r="G43" s="89"/>
      <c r="H43" s="150"/>
      <c r="I43" s="151"/>
      <c r="J43" s="73"/>
      <c r="K43" s="74"/>
      <c r="L43" s="87"/>
    </row>
    <row r="44" spans="1:13" ht="51" customHeight="1" x14ac:dyDescent="0.25">
      <c r="A44" s="22">
        <v>50</v>
      </c>
      <c r="B44" s="10" t="s">
        <v>22</v>
      </c>
      <c r="C44" s="409"/>
      <c r="D44" s="245" t="s">
        <v>50</v>
      </c>
      <c r="E44" s="21">
        <v>0.45</v>
      </c>
      <c r="F44" s="21">
        <v>10.4</v>
      </c>
      <c r="G44" s="21">
        <v>22</v>
      </c>
      <c r="H44" s="22">
        <v>4</v>
      </c>
      <c r="I44" s="76">
        <v>65</v>
      </c>
      <c r="J44" s="11"/>
      <c r="K44" s="12">
        <f t="shared" ref="K44:K45" si="11">J44*I44</f>
        <v>0</v>
      </c>
      <c r="L44" s="119">
        <f t="shared" ref="L44:L45" si="12">CEILING((I44*1.1),1)</f>
        <v>72</v>
      </c>
      <c r="M44" s="119">
        <f t="shared" ref="M44:M45" si="13">CEILING((I44*1.5),5)</f>
        <v>100</v>
      </c>
    </row>
    <row r="45" spans="1:13" ht="47.25" customHeight="1" x14ac:dyDescent="0.25">
      <c r="A45" s="22">
        <v>50</v>
      </c>
      <c r="B45" s="10" t="s">
        <v>22</v>
      </c>
      <c r="C45" s="387"/>
      <c r="D45" s="245" t="s">
        <v>50</v>
      </c>
      <c r="E45" s="21">
        <v>0.45</v>
      </c>
      <c r="F45" s="21">
        <v>10.4</v>
      </c>
      <c r="G45" s="21">
        <v>28</v>
      </c>
      <c r="H45" s="22">
        <v>4</v>
      </c>
      <c r="I45" s="76">
        <v>65</v>
      </c>
      <c r="J45" s="11"/>
      <c r="K45" s="12">
        <f t="shared" si="11"/>
        <v>0</v>
      </c>
      <c r="L45" s="119">
        <f t="shared" si="12"/>
        <v>72</v>
      </c>
      <c r="M45" s="119">
        <f t="shared" si="13"/>
        <v>100</v>
      </c>
    </row>
    <row r="46" spans="1:13" ht="51" customHeight="1" x14ac:dyDescent="0.25">
      <c r="A46" s="22">
        <v>50</v>
      </c>
      <c r="B46" s="10" t="s">
        <v>22</v>
      </c>
      <c r="C46" s="387"/>
      <c r="D46" s="23" t="s">
        <v>50</v>
      </c>
      <c r="E46" s="21">
        <v>0.5</v>
      </c>
      <c r="F46" s="21">
        <v>13.8</v>
      </c>
      <c r="G46" s="21">
        <v>22</v>
      </c>
      <c r="H46" s="22">
        <v>4</v>
      </c>
      <c r="I46" s="76">
        <v>70</v>
      </c>
      <c r="J46" s="11"/>
      <c r="K46" s="12">
        <f t="shared" si="6"/>
        <v>0</v>
      </c>
      <c r="L46" s="119">
        <f t="shared" ref="L46:L49" si="14">CEILING((I46*1.1),1)</f>
        <v>77</v>
      </c>
      <c r="M46" s="119">
        <f t="shared" ref="M46:M49" si="15">CEILING((I46*1.5),5)</f>
        <v>105</v>
      </c>
    </row>
    <row r="47" spans="1:13" ht="47.25" customHeight="1" x14ac:dyDescent="0.25">
      <c r="A47" s="22">
        <v>50</v>
      </c>
      <c r="B47" s="10" t="s">
        <v>22</v>
      </c>
      <c r="C47" s="387"/>
      <c r="D47" s="23" t="s">
        <v>50</v>
      </c>
      <c r="E47" s="21">
        <v>0.5</v>
      </c>
      <c r="F47" s="21">
        <v>13.8</v>
      </c>
      <c r="G47" s="21">
        <v>28</v>
      </c>
      <c r="H47" s="22">
        <v>4</v>
      </c>
      <c r="I47" s="76">
        <v>70</v>
      </c>
      <c r="J47" s="11"/>
      <c r="K47" s="12">
        <f t="shared" si="6"/>
        <v>0</v>
      </c>
      <c r="L47" s="119">
        <f t="shared" si="14"/>
        <v>77</v>
      </c>
      <c r="M47" s="119">
        <f t="shared" si="15"/>
        <v>105</v>
      </c>
    </row>
    <row r="48" spans="1:13" ht="50.25" customHeight="1" x14ac:dyDescent="0.25">
      <c r="A48" s="22">
        <v>50</v>
      </c>
      <c r="B48" s="10" t="s">
        <v>22</v>
      </c>
      <c r="C48" s="387"/>
      <c r="D48" s="23" t="s">
        <v>50</v>
      </c>
      <c r="E48" s="21">
        <v>0.6</v>
      </c>
      <c r="F48" s="21">
        <v>16.5</v>
      </c>
      <c r="G48" s="21">
        <v>22</v>
      </c>
      <c r="H48" s="22">
        <v>4</v>
      </c>
      <c r="I48" s="76">
        <v>80</v>
      </c>
      <c r="J48" s="11"/>
      <c r="K48" s="12">
        <f t="shared" si="6"/>
        <v>0</v>
      </c>
      <c r="L48" s="119">
        <f t="shared" si="14"/>
        <v>88</v>
      </c>
      <c r="M48" s="119">
        <f t="shared" si="15"/>
        <v>120</v>
      </c>
    </row>
    <row r="49" spans="1:13" ht="45" customHeight="1" x14ac:dyDescent="0.25">
      <c r="A49" s="22">
        <v>50</v>
      </c>
      <c r="B49" s="10" t="s">
        <v>22</v>
      </c>
      <c r="C49" s="389"/>
      <c r="D49" s="23" t="s">
        <v>50</v>
      </c>
      <c r="E49" s="21">
        <v>0.6</v>
      </c>
      <c r="F49" s="21">
        <v>16.5</v>
      </c>
      <c r="G49" s="21">
        <v>28</v>
      </c>
      <c r="H49" s="22">
        <v>4</v>
      </c>
      <c r="I49" s="76">
        <v>80</v>
      </c>
      <c r="J49" s="11"/>
      <c r="K49" s="12">
        <f t="shared" si="6"/>
        <v>0</v>
      </c>
      <c r="L49" s="119">
        <f t="shared" si="14"/>
        <v>88</v>
      </c>
      <c r="M49" s="119">
        <f t="shared" si="15"/>
        <v>120</v>
      </c>
    </row>
    <row r="50" spans="1:13" ht="29.25" customHeight="1" x14ac:dyDescent="0.25">
      <c r="A50" s="88"/>
      <c r="B50" s="89"/>
      <c r="C50" s="90"/>
      <c r="D50" s="89"/>
      <c r="E50" s="89"/>
      <c r="F50" s="89"/>
      <c r="G50" s="89"/>
      <c r="H50" s="150"/>
      <c r="I50" s="151"/>
      <c r="J50" s="73"/>
      <c r="K50" s="74"/>
      <c r="L50" s="87"/>
    </row>
    <row r="51" spans="1:13" ht="39.75" customHeight="1" x14ac:dyDescent="0.25">
      <c r="A51" s="22">
        <v>50</v>
      </c>
      <c r="B51" s="10" t="s">
        <v>22</v>
      </c>
      <c r="C51" s="386"/>
      <c r="D51" s="23" t="s">
        <v>48</v>
      </c>
      <c r="E51" s="19">
        <v>0.25</v>
      </c>
      <c r="F51" s="19">
        <v>7</v>
      </c>
      <c r="G51" s="21">
        <v>22</v>
      </c>
      <c r="H51" s="21">
        <v>4</v>
      </c>
      <c r="I51" s="75">
        <v>105</v>
      </c>
      <c r="J51" s="11"/>
      <c r="K51" s="12">
        <f t="shared" si="6"/>
        <v>0</v>
      </c>
      <c r="L51" s="119">
        <f t="shared" ref="L51:L56" si="16">CEILING((I51*1.1),1)</f>
        <v>116</v>
      </c>
      <c r="M51" s="119">
        <f t="shared" ref="M51:M56" si="17">CEILING((I51*1.5),5)</f>
        <v>160</v>
      </c>
    </row>
    <row r="52" spans="1:13" ht="37.5" customHeight="1" x14ac:dyDescent="0.25">
      <c r="A52" s="22">
        <v>50</v>
      </c>
      <c r="B52" s="10" t="s">
        <v>22</v>
      </c>
      <c r="C52" s="387"/>
      <c r="D52" s="23" t="s">
        <v>48</v>
      </c>
      <c r="E52" s="19">
        <v>0.25</v>
      </c>
      <c r="F52" s="19">
        <v>7</v>
      </c>
      <c r="G52" s="21">
        <v>28</v>
      </c>
      <c r="H52" s="21">
        <v>4</v>
      </c>
      <c r="I52" s="75">
        <v>115</v>
      </c>
      <c r="J52" s="11"/>
      <c r="K52" s="12">
        <f t="shared" si="6"/>
        <v>0</v>
      </c>
      <c r="L52" s="119">
        <f t="shared" si="16"/>
        <v>127</v>
      </c>
      <c r="M52" s="119">
        <f t="shared" si="17"/>
        <v>175</v>
      </c>
    </row>
    <row r="53" spans="1:13" ht="38.25" customHeight="1" x14ac:dyDescent="0.25">
      <c r="A53" s="22">
        <v>50</v>
      </c>
      <c r="B53" s="10" t="s">
        <v>22</v>
      </c>
      <c r="C53" s="387"/>
      <c r="D53" s="23" t="s">
        <v>48</v>
      </c>
      <c r="E53" s="19">
        <v>0.28000000000000003</v>
      </c>
      <c r="F53" s="19">
        <v>9</v>
      </c>
      <c r="G53" s="19">
        <v>22</v>
      </c>
      <c r="H53" s="21">
        <v>4</v>
      </c>
      <c r="I53" s="75">
        <v>110</v>
      </c>
      <c r="J53" s="11"/>
      <c r="K53" s="12">
        <f t="shared" si="6"/>
        <v>0</v>
      </c>
      <c r="L53" s="119">
        <f t="shared" si="16"/>
        <v>121</v>
      </c>
      <c r="M53" s="119">
        <f t="shared" si="17"/>
        <v>165</v>
      </c>
    </row>
    <row r="54" spans="1:13" ht="38.25" customHeight="1" x14ac:dyDescent="0.25">
      <c r="A54" s="22">
        <v>50</v>
      </c>
      <c r="B54" s="10" t="s">
        <v>22</v>
      </c>
      <c r="C54" s="387"/>
      <c r="D54" s="252" t="s">
        <v>48</v>
      </c>
      <c r="E54" s="19">
        <v>0.28000000000000003</v>
      </c>
      <c r="F54" s="19">
        <v>9</v>
      </c>
      <c r="G54" s="19">
        <v>28</v>
      </c>
      <c r="H54" s="21">
        <v>4</v>
      </c>
      <c r="I54" s="75">
        <v>120</v>
      </c>
      <c r="J54" s="11"/>
      <c r="K54" s="12">
        <f t="shared" ref="K54" si="18">J54*I54</f>
        <v>0</v>
      </c>
      <c r="L54" s="119">
        <f t="shared" ref="L54" si="19">CEILING((I54*1.1),1)</f>
        <v>132</v>
      </c>
      <c r="M54" s="119">
        <f t="shared" ref="M54" si="20">CEILING((I54*1.5),5)</f>
        <v>180</v>
      </c>
    </row>
    <row r="55" spans="1:13" ht="38.25" customHeight="1" x14ac:dyDescent="0.25">
      <c r="A55" s="22">
        <v>50</v>
      </c>
      <c r="B55" s="10" t="s">
        <v>22</v>
      </c>
      <c r="C55" s="387"/>
      <c r="D55" s="23" t="s">
        <v>48</v>
      </c>
      <c r="E55" s="19">
        <v>0.3</v>
      </c>
      <c r="F55" s="19">
        <v>14</v>
      </c>
      <c r="G55" s="19">
        <v>22</v>
      </c>
      <c r="H55" s="21">
        <v>4</v>
      </c>
      <c r="I55" s="75">
        <v>125</v>
      </c>
      <c r="J55" s="11"/>
      <c r="K55" s="12">
        <f t="shared" si="6"/>
        <v>0</v>
      </c>
      <c r="L55" s="119">
        <f t="shared" si="16"/>
        <v>138</v>
      </c>
      <c r="M55" s="119">
        <f t="shared" si="17"/>
        <v>190</v>
      </c>
    </row>
    <row r="56" spans="1:13" ht="41.25" customHeight="1" x14ac:dyDescent="0.25">
      <c r="A56" s="22">
        <v>50</v>
      </c>
      <c r="B56" s="10" t="s">
        <v>22</v>
      </c>
      <c r="C56" s="389"/>
      <c r="D56" s="23" t="s">
        <v>48</v>
      </c>
      <c r="E56" s="19">
        <v>0.3</v>
      </c>
      <c r="F56" s="19">
        <v>14</v>
      </c>
      <c r="G56" s="19">
        <v>28</v>
      </c>
      <c r="H56" s="21">
        <v>4</v>
      </c>
      <c r="I56" s="75">
        <v>130</v>
      </c>
      <c r="J56" s="11"/>
      <c r="K56" s="12">
        <f t="shared" si="6"/>
        <v>0</v>
      </c>
      <c r="L56" s="119">
        <f t="shared" si="16"/>
        <v>143</v>
      </c>
      <c r="M56" s="119">
        <f t="shared" si="17"/>
        <v>195</v>
      </c>
    </row>
    <row r="57" spans="1:13" ht="29.25" customHeight="1" x14ac:dyDescent="0.25">
      <c r="A57" s="88"/>
      <c r="B57" s="89"/>
      <c r="C57" s="90"/>
      <c r="D57" s="89"/>
      <c r="E57" s="89"/>
      <c r="F57" s="89"/>
      <c r="G57" s="89"/>
      <c r="H57" s="150"/>
      <c r="I57" s="151"/>
      <c r="J57" s="73"/>
      <c r="K57" s="74"/>
      <c r="L57" s="87"/>
    </row>
    <row r="58" spans="1:13" ht="45" x14ac:dyDescent="0.25">
      <c r="A58" s="21">
        <v>25</v>
      </c>
      <c r="B58" s="10" t="s">
        <v>22</v>
      </c>
      <c r="C58" s="383"/>
      <c r="D58" s="23" t="s">
        <v>49</v>
      </c>
      <c r="E58" s="21">
        <v>0.45</v>
      </c>
      <c r="F58" s="21">
        <v>10.4</v>
      </c>
      <c r="G58" s="21">
        <v>22</v>
      </c>
      <c r="H58" s="22">
        <v>2</v>
      </c>
      <c r="I58" s="76">
        <v>70</v>
      </c>
      <c r="J58" s="11"/>
      <c r="K58" s="12">
        <f t="shared" si="6"/>
        <v>0</v>
      </c>
      <c r="L58" s="119">
        <f t="shared" ref="L58:L63" si="21">CEILING((I58*1.1),1)</f>
        <v>77</v>
      </c>
      <c r="M58" s="119">
        <f t="shared" ref="M58:M63" si="22">CEILING((I58*1.5),5)</f>
        <v>105</v>
      </c>
    </row>
    <row r="59" spans="1:13" ht="45" x14ac:dyDescent="0.25">
      <c r="A59" s="21">
        <v>25</v>
      </c>
      <c r="B59" s="10" t="s">
        <v>22</v>
      </c>
      <c r="C59" s="383"/>
      <c r="D59" s="23" t="s">
        <v>49</v>
      </c>
      <c r="E59" s="21">
        <v>0.45</v>
      </c>
      <c r="F59" s="21">
        <v>10.4</v>
      </c>
      <c r="G59" s="21">
        <v>28</v>
      </c>
      <c r="H59" s="22">
        <v>2</v>
      </c>
      <c r="I59" s="76">
        <v>70</v>
      </c>
      <c r="J59" s="11"/>
      <c r="K59" s="12">
        <f t="shared" si="6"/>
        <v>0</v>
      </c>
      <c r="L59" s="119">
        <f t="shared" si="21"/>
        <v>77</v>
      </c>
      <c r="M59" s="119">
        <f t="shared" si="22"/>
        <v>105</v>
      </c>
    </row>
    <row r="60" spans="1:13" ht="45" x14ac:dyDescent="0.25">
      <c r="A60" s="21">
        <v>25</v>
      </c>
      <c r="B60" s="10" t="s">
        <v>22</v>
      </c>
      <c r="C60" s="383"/>
      <c r="D60" s="23" t="s">
        <v>49</v>
      </c>
      <c r="E60" s="21">
        <v>0.5</v>
      </c>
      <c r="F60" s="21">
        <v>13.8</v>
      </c>
      <c r="G60" s="21">
        <v>22</v>
      </c>
      <c r="H60" s="22">
        <v>2</v>
      </c>
      <c r="I60" s="76">
        <v>70</v>
      </c>
      <c r="J60" s="11"/>
      <c r="K60" s="12">
        <f t="shared" si="6"/>
        <v>0</v>
      </c>
      <c r="L60" s="119">
        <f t="shared" si="21"/>
        <v>77</v>
      </c>
      <c r="M60" s="119">
        <f t="shared" si="22"/>
        <v>105</v>
      </c>
    </row>
    <row r="61" spans="1:13" ht="45" x14ac:dyDescent="0.25">
      <c r="A61" s="21">
        <v>25</v>
      </c>
      <c r="B61" s="10" t="s">
        <v>22</v>
      </c>
      <c r="C61" s="383"/>
      <c r="D61" s="23" t="s">
        <v>49</v>
      </c>
      <c r="E61" s="21">
        <v>0.5</v>
      </c>
      <c r="F61" s="21">
        <v>13.8</v>
      </c>
      <c r="G61" s="21">
        <v>28</v>
      </c>
      <c r="H61" s="22">
        <v>2</v>
      </c>
      <c r="I61" s="76">
        <v>70</v>
      </c>
      <c r="J61" s="11"/>
      <c r="K61" s="12">
        <f t="shared" si="6"/>
        <v>0</v>
      </c>
      <c r="L61" s="119">
        <f t="shared" si="21"/>
        <v>77</v>
      </c>
      <c r="M61" s="119">
        <f t="shared" si="22"/>
        <v>105</v>
      </c>
    </row>
    <row r="62" spans="1:13" ht="45" x14ac:dyDescent="0.25">
      <c r="A62" s="21">
        <v>25</v>
      </c>
      <c r="B62" s="10" t="s">
        <v>22</v>
      </c>
      <c r="C62" s="383"/>
      <c r="D62" s="23" t="s">
        <v>49</v>
      </c>
      <c r="E62" s="21">
        <v>0.6</v>
      </c>
      <c r="F62" s="21">
        <v>16.5</v>
      </c>
      <c r="G62" s="21">
        <v>22</v>
      </c>
      <c r="H62" s="22">
        <v>2</v>
      </c>
      <c r="I62" s="76">
        <v>70</v>
      </c>
      <c r="J62" s="11"/>
      <c r="K62" s="12">
        <f t="shared" si="6"/>
        <v>0</v>
      </c>
      <c r="L62" s="119">
        <f t="shared" si="21"/>
        <v>77</v>
      </c>
      <c r="M62" s="119">
        <f t="shared" si="22"/>
        <v>105</v>
      </c>
    </row>
    <row r="63" spans="1:13" ht="45" x14ac:dyDescent="0.25">
      <c r="A63" s="21">
        <v>25</v>
      </c>
      <c r="B63" s="10" t="s">
        <v>22</v>
      </c>
      <c r="C63" s="383"/>
      <c r="D63" s="23" t="s">
        <v>49</v>
      </c>
      <c r="E63" s="21">
        <v>0.6</v>
      </c>
      <c r="F63" s="21">
        <v>16.5</v>
      </c>
      <c r="G63" s="21">
        <v>28</v>
      </c>
      <c r="H63" s="22">
        <v>2</v>
      </c>
      <c r="I63" s="76">
        <v>70</v>
      </c>
      <c r="J63" s="11"/>
      <c r="K63" s="12">
        <f t="shared" si="6"/>
        <v>0</v>
      </c>
      <c r="L63" s="119">
        <f t="shared" si="21"/>
        <v>77</v>
      </c>
      <c r="M63" s="119">
        <f t="shared" si="22"/>
        <v>105</v>
      </c>
    </row>
    <row r="64" spans="1:13" ht="29.25" customHeight="1" x14ac:dyDescent="0.25">
      <c r="A64" s="88"/>
      <c r="B64" s="89"/>
      <c r="C64" s="90"/>
      <c r="D64" s="89"/>
      <c r="E64" s="89"/>
      <c r="F64" s="89"/>
      <c r="G64" s="89"/>
      <c r="H64" s="150"/>
      <c r="I64" s="151"/>
      <c r="J64" s="73"/>
      <c r="K64" s="74"/>
      <c r="L64" s="87"/>
    </row>
    <row r="65" spans="1:13" ht="30" x14ac:dyDescent="0.25">
      <c r="A65" s="21">
        <v>65</v>
      </c>
      <c r="B65" s="10" t="s">
        <v>22</v>
      </c>
      <c r="C65" s="383"/>
      <c r="D65" s="23" t="s">
        <v>47</v>
      </c>
      <c r="E65" s="19">
        <v>0.25</v>
      </c>
      <c r="F65" s="19">
        <v>7</v>
      </c>
      <c r="G65" s="21">
        <v>22</v>
      </c>
      <c r="H65" s="22">
        <v>2</v>
      </c>
      <c r="I65" s="76">
        <v>95</v>
      </c>
      <c r="J65" s="11"/>
      <c r="K65" s="12">
        <f t="shared" si="6"/>
        <v>0</v>
      </c>
      <c r="L65" s="119">
        <f t="shared" ref="L65:L70" si="23">CEILING((I65*1.1),1)</f>
        <v>105</v>
      </c>
      <c r="M65" s="119">
        <f t="shared" ref="M65:M70" si="24">CEILING((I65*1.5),5)</f>
        <v>145</v>
      </c>
    </row>
    <row r="66" spans="1:13" ht="30" x14ac:dyDescent="0.25">
      <c r="A66" s="21">
        <v>25</v>
      </c>
      <c r="B66" s="10" t="s">
        <v>22</v>
      </c>
      <c r="C66" s="383"/>
      <c r="D66" s="23" t="s">
        <v>47</v>
      </c>
      <c r="E66" s="19">
        <v>0.25</v>
      </c>
      <c r="F66" s="19">
        <v>7</v>
      </c>
      <c r="G66" s="21">
        <v>28</v>
      </c>
      <c r="H66" s="22">
        <v>2</v>
      </c>
      <c r="I66" s="76">
        <v>100</v>
      </c>
      <c r="J66" s="11"/>
      <c r="K66" s="12">
        <f t="shared" si="6"/>
        <v>0</v>
      </c>
      <c r="L66" s="119">
        <f t="shared" si="23"/>
        <v>110</v>
      </c>
      <c r="M66" s="119">
        <f t="shared" si="24"/>
        <v>150</v>
      </c>
    </row>
    <row r="67" spans="1:13" ht="30" x14ac:dyDescent="0.25">
      <c r="A67" s="21">
        <v>25</v>
      </c>
      <c r="B67" s="10" t="s">
        <v>22</v>
      </c>
      <c r="C67" s="383"/>
      <c r="D67" s="23" t="s">
        <v>47</v>
      </c>
      <c r="E67" s="19">
        <v>0.28000000000000003</v>
      </c>
      <c r="F67" s="19">
        <v>9</v>
      </c>
      <c r="G67" s="19">
        <v>22</v>
      </c>
      <c r="H67" s="22">
        <v>2</v>
      </c>
      <c r="I67" s="76">
        <v>95</v>
      </c>
      <c r="J67" s="11"/>
      <c r="K67" s="12">
        <f t="shared" si="6"/>
        <v>0</v>
      </c>
      <c r="L67" s="119">
        <f t="shared" si="23"/>
        <v>105</v>
      </c>
      <c r="M67" s="119">
        <f t="shared" si="24"/>
        <v>145</v>
      </c>
    </row>
    <row r="68" spans="1:13" ht="30" x14ac:dyDescent="0.25">
      <c r="A68" s="21">
        <v>25</v>
      </c>
      <c r="B68" s="10" t="s">
        <v>22</v>
      </c>
      <c r="C68" s="383"/>
      <c r="D68" s="23" t="s">
        <v>47</v>
      </c>
      <c r="E68" s="19">
        <v>0.28000000000000003</v>
      </c>
      <c r="F68" s="19">
        <v>9</v>
      </c>
      <c r="G68" s="19">
        <v>28</v>
      </c>
      <c r="H68" s="22">
        <v>2</v>
      </c>
      <c r="I68" s="76">
        <v>100</v>
      </c>
      <c r="J68" s="11"/>
      <c r="K68" s="12">
        <f t="shared" si="6"/>
        <v>0</v>
      </c>
      <c r="L68" s="119">
        <f t="shared" si="23"/>
        <v>110</v>
      </c>
      <c r="M68" s="119">
        <f t="shared" si="24"/>
        <v>150</v>
      </c>
    </row>
    <row r="69" spans="1:13" ht="30" x14ac:dyDescent="0.25">
      <c r="A69" s="21">
        <v>25</v>
      </c>
      <c r="B69" s="10" t="s">
        <v>22</v>
      </c>
      <c r="C69" s="383"/>
      <c r="D69" s="23" t="s">
        <v>47</v>
      </c>
      <c r="E69" s="19">
        <v>0.3</v>
      </c>
      <c r="F69" s="19">
        <v>14</v>
      </c>
      <c r="G69" s="19">
        <v>22</v>
      </c>
      <c r="H69" s="22">
        <v>2</v>
      </c>
      <c r="I69" s="76">
        <v>95</v>
      </c>
      <c r="J69" s="11"/>
      <c r="K69" s="12">
        <f t="shared" si="6"/>
        <v>0</v>
      </c>
      <c r="L69" s="119">
        <f t="shared" si="23"/>
        <v>105</v>
      </c>
      <c r="M69" s="119">
        <f t="shared" si="24"/>
        <v>145</v>
      </c>
    </row>
    <row r="70" spans="1:13" ht="30" x14ac:dyDescent="0.25">
      <c r="A70" s="21">
        <v>25</v>
      </c>
      <c r="B70" s="10" t="s">
        <v>22</v>
      </c>
      <c r="C70" s="383"/>
      <c r="D70" s="23" t="s">
        <v>47</v>
      </c>
      <c r="E70" s="19">
        <v>0.3</v>
      </c>
      <c r="F70" s="19">
        <v>14</v>
      </c>
      <c r="G70" s="19">
        <v>28</v>
      </c>
      <c r="H70" s="22">
        <v>2</v>
      </c>
      <c r="I70" s="76">
        <v>100</v>
      </c>
      <c r="J70" s="11"/>
      <c r="K70" s="12">
        <f t="shared" si="6"/>
        <v>0</v>
      </c>
      <c r="L70" s="119">
        <f t="shared" si="23"/>
        <v>110</v>
      </c>
      <c r="M70" s="119">
        <f t="shared" si="24"/>
        <v>150</v>
      </c>
    </row>
    <row r="71" spans="1:13" ht="29.25" customHeight="1" x14ac:dyDescent="0.25">
      <c r="A71" s="88"/>
      <c r="B71" s="89"/>
      <c r="C71" s="90"/>
      <c r="D71" s="89"/>
      <c r="E71" s="89"/>
      <c r="F71" s="89"/>
      <c r="G71" s="89"/>
      <c r="H71" s="89"/>
      <c r="I71" s="91"/>
      <c r="J71" s="73"/>
      <c r="K71" s="74"/>
      <c r="L71" s="87"/>
    </row>
    <row r="72" spans="1:13" ht="56.25" customHeight="1" x14ac:dyDescent="0.25">
      <c r="A72" s="21">
        <v>50</v>
      </c>
      <c r="B72" s="10" t="s">
        <v>22</v>
      </c>
      <c r="C72" s="383"/>
      <c r="D72" s="23" t="s">
        <v>46</v>
      </c>
      <c r="E72" s="21">
        <v>0.6</v>
      </c>
      <c r="F72" s="21">
        <v>16.5</v>
      </c>
      <c r="G72" s="21">
        <v>50</v>
      </c>
      <c r="H72" s="21">
        <v>2</v>
      </c>
      <c r="I72" s="75">
        <v>75</v>
      </c>
      <c r="J72" s="11"/>
      <c r="K72" s="12">
        <f t="shared" si="6"/>
        <v>0</v>
      </c>
      <c r="L72" s="119">
        <f>CEILING((I72*1.1),1)</f>
        <v>83</v>
      </c>
      <c r="M72" s="119">
        <f>CEILING((I72*1.5),5)</f>
        <v>115</v>
      </c>
    </row>
    <row r="73" spans="1:13" ht="58.5" customHeight="1" x14ac:dyDescent="0.25">
      <c r="A73" s="21">
        <v>50</v>
      </c>
      <c r="B73" s="10" t="s">
        <v>22</v>
      </c>
      <c r="C73" s="383"/>
      <c r="D73" s="23" t="s">
        <v>46</v>
      </c>
      <c r="E73" s="21">
        <v>0.6</v>
      </c>
      <c r="F73" s="21">
        <v>16.5</v>
      </c>
      <c r="G73" s="21">
        <v>75</v>
      </c>
      <c r="H73" s="21">
        <v>2</v>
      </c>
      <c r="I73" s="75">
        <v>80</v>
      </c>
      <c r="J73" s="11"/>
      <c r="K73" s="12">
        <f t="shared" si="6"/>
        <v>0</v>
      </c>
      <c r="L73" s="119">
        <f>CEILING((I73*1.1),1)</f>
        <v>88</v>
      </c>
      <c r="M73" s="119">
        <f>CEILING((I73*1.5),5)</f>
        <v>120</v>
      </c>
    </row>
    <row r="74" spans="1:13" ht="57.75" customHeight="1" x14ac:dyDescent="0.25">
      <c r="A74" s="21">
        <v>50</v>
      </c>
      <c r="B74" s="10" t="s">
        <v>22</v>
      </c>
      <c r="C74" s="383"/>
      <c r="D74" s="23" t="s">
        <v>46</v>
      </c>
      <c r="E74" s="21">
        <v>0.6</v>
      </c>
      <c r="F74" s="21">
        <v>16.5</v>
      </c>
      <c r="G74" s="21">
        <v>100</v>
      </c>
      <c r="H74" s="21">
        <v>2</v>
      </c>
      <c r="I74" s="75">
        <v>100</v>
      </c>
      <c r="J74" s="11"/>
      <c r="K74" s="12">
        <f t="shared" si="6"/>
        <v>0</v>
      </c>
      <c r="L74" s="119">
        <f>CEILING((I74*1.1),1)</f>
        <v>110</v>
      </c>
      <c r="M74" s="119">
        <f>CEILING((I74*1.5),5)</f>
        <v>150</v>
      </c>
    </row>
    <row r="75" spans="1:13" ht="59.25" customHeight="1" x14ac:dyDescent="0.25">
      <c r="A75" s="21">
        <v>50</v>
      </c>
      <c r="B75" s="10" t="s">
        <v>22</v>
      </c>
      <c r="C75" s="383"/>
      <c r="D75" s="246" t="s">
        <v>46</v>
      </c>
      <c r="E75" s="41">
        <v>0.6</v>
      </c>
      <c r="F75" s="41">
        <v>16.5</v>
      </c>
      <c r="G75" s="41">
        <v>125</v>
      </c>
      <c r="H75" s="41">
        <v>2</v>
      </c>
      <c r="I75" s="82">
        <v>110</v>
      </c>
      <c r="J75" s="62"/>
      <c r="K75" s="63">
        <f t="shared" si="6"/>
        <v>0</v>
      </c>
      <c r="L75" s="249">
        <f>CEILING((I75*1.1),1)</f>
        <v>121</v>
      </c>
      <c r="M75" s="249">
        <f>CEILING((I75*1.5),5)</f>
        <v>165</v>
      </c>
    </row>
    <row r="76" spans="1:13" ht="29.25" customHeight="1" x14ac:dyDescent="0.25">
      <c r="A76" s="21"/>
      <c r="B76" s="10"/>
      <c r="C76" s="248"/>
      <c r="D76" s="247"/>
      <c r="E76" s="182"/>
      <c r="F76" s="182"/>
      <c r="G76" s="182"/>
      <c r="H76" s="182"/>
      <c r="I76" s="194"/>
      <c r="J76" s="73"/>
      <c r="K76" s="74"/>
      <c r="L76" s="251"/>
      <c r="M76" s="251"/>
    </row>
    <row r="77" spans="1:13" ht="33" customHeight="1" x14ac:dyDescent="0.25">
      <c r="A77" s="21">
        <v>50</v>
      </c>
      <c r="B77" s="10" t="s">
        <v>22</v>
      </c>
      <c r="C77" s="386"/>
      <c r="D77" s="243" t="s">
        <v>45</v>
      </c>
      <c r="E77" s="43">
        <v>0.3</v>
      </c>
      <c r="F77" s="43">
        <v>14</v>
      </c>
      <c r="G77" s="43">
        <v>35</v>
      </c>
      <c r="H77" s="43">
        <v>2</v>
      </c>
      <c r="I77" s="96">
        <v>95</v>
      </c>
      <c r="J77" s="66"/>
      <c r="K77" s="67">
        <f t="shared" si="6"/>
        <v>0</v>
      </c>
      <c r="L77" s="250">
        <f t="shared" ref="L77:L81" si="25">CEILING((I77*1.1),1)</f>
        <v>105</v>
      </c>
      <c r="M77" s="250">
        <f t="shared" ref="M77:M81" si="26">CEILING((I77*1.5),5)</f>
        <v>145</v>
      </c>
    </row>
    <row r="78" spans="1:13" ht="32.25" customHeight="1" x14ac:dyDescent="0.25">
      <c r="A78" s="21">
        <v>50</v>
      </c>
      <c r="B78" s="10" t="s">
        <v>22</v>
      </c>
      <c r="C78" s="387"/>
      <c r="D78" s="10" t="s">
        <v>45</v>
      </c>
      <c r="E78" s="21">
        <v>0.3</v>
      </c>
      <c r="F78" s="21">
        <v>14</v>
      </c>
      <c r="G78" s="21">
        <v>50</v>
      </c>
      <c r="H78" s="21">
        <v>2</v>
      </c>
      <c r="I78" s="76">
        <v>105</v>
      </c>
      <c r="J78" s="11"/>
      <c r="K78" s="12">
        <f t="shared" si="6"/>
        <v>0</v>
      </c>
      <c r="L78" s="119">
        <f t="shared" si="25"/>
        <v>116</v>
      </c>
      <c r="M78" s="119">
        <f t="shared" si="26"/>
        <v>160</v>
      </c>
    </row>
    <row r="79" spans="1:13" ht="32.25" customHeight="1" x14ac:dyDescent="0.25">
      <c r="A79" s="21">
        <v>50</v>
      </c>
      <c r="B79" s="10" t="s">
        <v>22</v>
      </c>
      <c r="C79" s="387"/>
      <c r="D79" s="10" t="s">
        <v>45</v>
      </c>
      <c r="E79" s="21">
        <v>0.3</v>
      </c>
      <c r="F79" s="21">
        <v>14</v>
      </c>
      <c r="G79" s="21">
        <v>75</v>
      </c>
      <c r="H79" s="21">
        <v>2</v>
      </c>
      <c r="I79" s="76">
        <v>125</v>
      </c>
      <c r="J79" s="11"/>
      <c r="K79" s="12">
        <f t="shared" si="6"/>
        <v>0</v>
      </c>
      <c r="L79" s="119">
        <f t="shared" si="25"/>
        <v>138</v>
      </c>
      <c r="M79" s="119">
        <f t="shared" si="26"/>
        <v>190</v>
      </c>
    </row>
    <row r="80" spans="1:13" ht="31.5" customHeight="1" x14ac:dyDescent="0.25">
      <c r="A80" s="21">
        <v>50</v>
      </c>
      <c r="B80" s="10" t="s">
        <v>22</v>
      </c>
      <c r="C80" s="387"/>
      <c r="D80" s="10" t="s">
        <v>45</v>
      </c>
      <c r="E80" s="21">
        <v>0.3</v>
      </c>
      <c r="F80" s="21">
        <v>14</v>
      </c>
      <c r="G80" s="21">
        <v>100</v>
      </c>
      <c r="H80" s="21">
        <v>2</v>
      </c>
      <c r="I80" s="76">
        <v>155</v>
      </c>
      <c r="J80" s="11"/>
      <c r="K80" s="12">
        <f t="shared" si="6"/>
        <v>0</v>
      </c>
      <c r="L80" s="119">
        <f t="shared" si="25"/>
        <v>171</v>
      </c>
      <c r="M80" s="119">
        <f t="shared" si="26"/>
        <v>235</v>
      </c>
    </row>
    <row r="81" spans="1:13" ht="31.5" customHeight="1" x14ac:dyDescent="0.25">
      <c r="A81" s="21">
        <v>50</v>
      </c>
      <c r="B81" s="10" t="s">
        <v>22</v>
      </c>
      <c r="C81" s="387"/>
      <c r="D81" s="10" t="s">
        <v>45</v>
      </c>
      <c r="E81" s="21">
        <v>0.3</v>
      </c>
      <c r="F81" s="21">
        <v>14</v>
      </c>
      <c r="G81" s="21">
        <v>125</v>
      </c>
      <c r="H81" s="21">
        <v>2</v>
      </c>
      <c r="I81" s="76">
        <v>175</v>
      </c>
      <c r="J81" s="11"/>
      <c r="K81" s="12">
        <f t="shared" si="6"/>
        <v>0</v>
      </c>
      <c r="L81" s="119">
        <f t="shared" si="25"/>
        <v>193</v>
      </c>
      <c r="M81" s="119">
        <f t="shared" si="26"/>
        <v>265</v>
      </c>
    </row>
    <row r="82" spans="1:13" ht="32.25" customHeight="1" x14ac:dyDescent="0.25">
      <c r="A82" s="21">
        <v>50</v>
      </c>
      <c r="B82" s="10" t="s">
        <v>22</v>
      </c>
      <c r="C82" s="387"/>
      <c r="D82" s="10" t="s">
        <v>45</v>
      </c>
      <c r="E82" s="21">
        <v>0.38</v>
      </c>
      <c r="F82" s="21">
        <v>18</v>
      </c>
      <c r="G82" s="21">
        <v>35</v>
      </c>
      <c r="H82" s="21">
        <v>2</v>
      </c>
      <c r="I82" s="76">
        <v>95</v>
      </c>
      <c r="J82" s="11"/>
      <c r="K82" s="12">
        <f t="shared" ref="K82:K145" si="27">J82*I82</f>
        <v>0</v>
      </c>
      <c r="L82" s="119">
        <f t="shared" ref="L82:L86" si="28">CEILING((I82*1.1),1)</f>
        <v>105</v>
      </c>
      <c r="M82" s="119">
        <f t="shared" ref="M82:M86" si="29">CEILING((I82*1.5),5)</f>
        <v>145</v>
      </c>
    </row>
    <row r="83" spans="1:13" ht="30" customHeight="1" x14ac:dyDescent="0.25">
      <c r="A83" s="21">
        <v>50</v>
      </c>
      <c r="B83" s="10" t="s">
        <v>22</v>
      </c>
      <c r="C83" s="387"/>
      <c r="D83" s="10" t="s">
        <v>45</v>
      </c>
      <c r="E83" s="21">
        <v>0.38</v>
      </c>
      <c r="F83" s="21">
        <v>18</v>
      </c>
      <c r="G83" s="21">
        <v>50</v>
      </c>
      <c r="H83" s="21">
        <v>2</v>
      </c>
      <c r="I83" s="76">
        <v>105</v>
      </c>
      <c r="J83" s="11"/>
      <c r="K83" s="12">
        <f t="shared" si="27"/>
        <v>0</v>
      </c>
      <c r="L83" s="119">
        <f t="shared" si="28"/>
        <v>116</v>
      </c>
      <c r="M83" s="119">
        <f t="shared" si="29"/>
        <v>160</v>
      </c>
    </row>
    <row r="84" spans="1:13" ht="32.25" customHeight="1" x14ac:dyDescent="0.25">
      <c r="A84" s="21">
        <v>50</v>
      </c>
      <c r="B84" s="10" t="s">
        <v>22</v>
      </c>
      <c r="C84" s="387"/>
      <c r="D84" s="10" t="s">
        <v>45</v>
      </c>
      <c r="E84" s="21">
        <v>0.38</v>
      </c>
      <c r="F84" s="21">
        <v>18</v>
      </c>
      <c r="G84" s="21">
        <v>75</v>
      </c>
      <c r="H84" s="21">
        <v>2</v>
      </c>
      <c r="I84" s="76">
        <v>125</v>
      </c>
      <c r="J84" s="11"/>
      <c r="K84" s="12">
        <f t="shared" si="27"/>
        <v>0</v>
      </c>
      <c r="L84" s="119">
        <f t="shared" si="28"/>
        <v>138</v>
      </c>
      <c r="M84" s="119">
        <f t="shared" si="29"/>
        <v>190</v>
      </c>
    </row>
    <row r="85" spans="1:13" ht="31.5" customHeight="1" x14ac:dyDescent="0.25">
      <c r="A85" s="21">
        <v>50</v>
      </c>
      <c r="B85" s="10" t="s">
        <v>22</v>
      </c>
      <c r="C85" s="387"/>
      <c r="D85" s="10" t="s">
        <v>45</v>
      </c>
      <c r="E85" s="21">
        <v>0.38</v>
      </c>
      <c r="F85" s="21">
        <v>18</v>
      </c>
      <c r="G85" s="21">
        <v>100</v>
      </c>
      <c r="H85" s="21">
        <v>2</v>
      </c>
      <c r="I85" s="76">
        <v>155</v>
      </c>
      <c r="J85" s="11"/>
      <c r="K85" s="12">
        <f t="shared" si="27"/>
        <v>0</v>
      </c>
      <c r="L85" s="119">
        <f t="shared" si="28"/>
        <v>171</v>
      </c>
      <c r="M85" s="119">
        <f t="shared" si="29"/>
        <v>235</v>
      </c>
    </row>
    <row r="86" spans="1:13" ht="30.75" customHeight="1" x14ac:dyDescent="0.25">
      <c r="A86" s="21">
        <v>50</v>
      </c>
      <c r="B86" s="10" t="s">
        <v>22</v>
      </c>
      <c r="C86" s="389"/>
      <c r="D86" s="10" t="s">
        <v>45</v>
      </c>
      <c r="E86" s="21">
        <v>0.38</v>
      </c>
      <c r="F86" s="21">
        <v>18</v>
      </c>
      <c r="G86" s="21">
        <v>125</v>
      </c>
      <c r="H86" s="21">
        <v>2</v>
      </c>
      <c r="I86" s="76">
        <v>175</v>
      </c>
      <c r="J86" s="11"/>
      <c r="K86" s="12">
        <f t="shared" si="27"/>
        <v>0</v>
      </c>
      <c r="L86" s="119">
        <f t="shared" si="28"/>
        <v>193</v>
      </c>
      <c r="M86" s="119">
        <f t="shared" si="29"/>
        <v>265</v>
      </c>
    </row>
    <row r="87" spans="1:13" ht="29.25" customHeight="1" x14ac:dyDescent="0.25">
      <c r="A87" s="88"/>
      <c r="B87" s="89"/>
      <c r="C87" s="90"/>
      <c r="D87" s="89"/>
      <c r="E87" s="89"/>
      <c r="F87" s="89"/>
      <c r="G87" s="89"/>
      <c r="H87" s="89"/>
      <c r="I87" s="151"/>
      <c r="J87" s="73"/>
      <c r="K87" s="74"/>
      <c r="L87" s="87"/>
    </row>
    <row r="88" spans="1:13" ht="43.5" customHeight="1" x14ac:dyDescent="0.25">
      <c r="A88" s="21">
        <v>50</v>
      </c>
      <c r="B88" s="10" t="s">
        <v>22</v>
      </c>
      <c r="C88" s="386"/>
      <c r="D88" s="10" t="s">
        <v>147</v>
      </c>
      <c r="E88" s="21">
        <v>0.45</v>
      </c>
      <c r="F88" s="21">
        <v>20</v>
      </c>
      <c r="G88" s="21">
        <v>50</v>
      </c>
      <c r="H88" s="21">
        <v>2</v>
      </c>
      <c r="I88" s="76">
        <v>180</v>
      </c>
      <c r="J88" s="11"/>
      <c r="K88" s="12">
        <f t="shared" ref="K88:K93" si="30">J88*I88</f>
        <v>0</v>
      </c>
      <c r="L88" s="119">
        <f t="shared" ref="L88:L93" si="31">CEILING((I88*1.1),1)</f>
        <v>198</v>
      </c>
      <c r="M88" s="119">
        <f t="shared" ref="M88:M93" si="32">CEILING((I88*1.5),5)</f>
        <v>270</v>
      </c>
    </row>
    <row r="89" spans="1:13" ht="42" customHeight="1" x14ac:dyDescent="0.25">
      <c r="A89" s="21">
        <v>50</v>
      </c>
      <c r="B89" s="10" t="s">
        <v>22</v>
      </c>
      <c r="C89" s="387"/>
      <c r="D89" s="10" t="s">
        <v>147</v>
      </c>
      <c r="E89" s="21">
        <v>0.45</v>
      </c>
      <c r="F89" s="21">
        <v>20</v>
      </c>
      <c r="G89" s="21">
        <v>75</v>
      </c>
      <c r="H89" s="21">
        <v>2</v>
      </c>
      <c r="I89" s="76">
        <v>240</v>
      </c>
      <c r="J89" s="11"/>
      <c r="K89" s="12">
        <f t="shared" si="30"/>
        <v>0</v>
      </c>
      <c r="L89" s="119">
        <f t="shared" si="31"/>
        <v>264</v>
      </c>
      <c r="M89" s="119">
        <f t="shared" si="32"/>
        <v>360</v>
      </c>
    </row>
    <row r="90" spans="1:13" ht="37.700000000000003" customHeight="1" x14ac:dyDescent="0.25">
      <c r="A90" s="21">
        <v>50</v>
      </c>
      <c r="B90" s="10" t="s">
        <v>22</v>
      </c>
      <c r="C90" s="387"/>
      <c r="D90" s="10" t="s">
        <v>147</v>
      </c>
      <c r="E90" s="21">
        <v>0.45</v>
      </c>
      <c r="F90" s="21">
        <v>20</v>
      </c>
      <c r="G90" s="21">
        <v>100</v>
      </c>
      <c r="H90" s="21">
        <v>2</v>
      </c>
      <c r="I90" s="76">
        <v>315</v>
      </c>
      <c r="J90" s="11"/>
      <c r="K90" s="12">
        <f t="shared" si="30"/>
        <v>0</v>
      </c>
      <c r="L90" s="119">
        <f t="shared" si="31"/>
        <v>347</v>
      </c>
      <c r="M90" s="119">
        <f t="shared" si="32"/>
        <v>475</v>
      </c>
    </row>
    <row r="91" spans="1:13" ht="40.5" customHeight="1" x14ac:dyDescent="0.25">
      <c r="A91" s="21">
        <v>50</v>
      </c>
      <c r="B91" s="10" t="s">
        <v>22</v>
      </c>
      <c r="C91" s="387"/>
      <c r="D91" s="10" t="s">
        <v>147</v>
      </c>
      <c r="E91" s="21">
        <v>0.5</v>
      </c>
      <c r="F91" s="21">
        <v>26</v>
      </c>
      <c r="G91" s="21">
        <v>50</v>
      </c>
      <c r="H91" s="21">
        <v>2</v>
      </c>
      <c r="I91" s="76">
        <v>200</v>
      </c>
      <c r="J91" s="11"/>
      <c r="K91" s="12">
        <f t="shared" si="30"/>
        <v>0</v>
      </c>
      <c r="L91" s="119">
        <f t="shared" si="31"/>
        <v>220</v>
      </c>
      <c r="M91" s="119">
        <f t="shared" si="32"/>
        <v>300</v>
      </c>
    </row>
    <row r="92" spans="1:13" ht="39.75" customHeight="1" x14ac:dyDescent="0.25">
      <c r="A92" s="21">
        <v>50</v>
      </c>
      <c r="B92" s="10" t="s">
        <v>22</v>
      </c>
      <c r="C92" s="387"/>
      <c r="D92" s="10" t="s">
        <v>147</v>
      </c>
      <c r="E92" s="21">
        <v>0.5</v>
      </c>
      <c r="F92" s="21">
        <v>26</v>
      </c>
      <c r="G92" s="21">
        <v>75</v>
      </c>
      <c r="H92" s="21">
        <v>2</v>
      </c>
      <c r="I92" s="76">
        <v>280</v>
      </c>
      <c r="J92" s="11"/>
      <c r="K92" s="12">
        <f t="shared" si="30"/>
        <v>0</v>
      </c>
      <c r="L92" s="119">
        <f t="shared" si="31"/>
        <v>308</v>
      </c>
      <c r="M92" s="119">
        <f t="shared" si="32"/>
        <v>420</v>
      </c>
    </row>
    <row r="93" spans="1:13" ht="42" customHeight="1" x14ac:dyDescent="0.25">
      <c r="A93" s="21">
        <v>50</v>
      </c>
      <c r="B93" s="10" t="s">
        <v>22</v>
      </c>
      <c r="C93" s="389"/>
      <c r="D93" s="10" t="s">
        <v>147</v>
      </c>
      <c r="E93" s="21">
        <v>0.5</v>
      </c>
      <c r="F93" s="21">
        <v>26</v>
      </c>
      <c r="G93" s="21">
        <v>100</v>
      </c>
      <c r="H93" s="21">
        <v>2</v>
      </c>
      <c r="I93" s="76">
        <v>380</v>
      </c>
      <c r="J93" s="11"/>
      <c r="K93" s="12">
        <f t="shared" si="30"/>
        <v>0</v>
      </c>
      <c r="L93" s="119">
        <f t="shared" si="31"/>
        <v>418</v>
      </c>
      <c r="M93" s="119">
        <f t="shared" si="32"/>
        <v>570</v>
      </c>
    </row>
    <row r="94" spans="1:13" ht="29.25" customHeight="1" x14ac:dyDescent="0.25">
      <c r="A94" s="88"/>
      <c r="B94" s="89"/>
      <c r="C94" s="90"/>
      <c r="D94" s="89"/>
      <c r="E94" s="89"/>
      <c r="F94" s="89"/>
      <c r="G94" s="89"/>
      <c r="H94" s="89"/>
      <c r="I94" s="151"/>
      <c r="J94" s="73"/>
      <c r="K94" s="74"/>
      <c r="L94" s="87"/>
    </row>
    <row r="95" spans="1:13" ht="57.75" customHeight="1" x14ac:dyDescent="0.25">
      <c r="A95" s="22" t="s">
        <v>39</v>
      </c>
      <c r="B95" s="20" t="s">
        <v>22</v>
      </c>
      <c r="C95" s="414"/>
      <c r="D95" s="8" t="s">
        <v>44</v>
      </c>
      <c r="E95" s="19">
        <v>0.4</v>
      </c>
      <c r="F95" s="19">
        <v>8.5</v>
      </c>
      <c r="G95" s="19" t="s">
        <v>39</v>
      </c>
      <c r="H95" s="19">
        <v>30</v>
      </c>
      <c r="I95" s="76">
        <v>495</v>
      </c>
      <c r="J95" s="11"/>
      <c r="K95" s="12">
        <f t="shared" si="27"/>
        <v>0</v>
      </c>
      <c r="L95" s="119">
        <f t="shared" ref="L95:L98" si="33">CEILING((I95*1.1),1)</f>
        <v>545</v>
      </c>
      <c r="M95" s="119">
        <f t="shared" ref="M95:M98" si="34">CEILING((I95*1.5),10)</f>
        <v>750</v>
      </c>
    </row>
    <row r="96" spans="1:13" ht="55.5" customHeight="1" x14ac:dyDescent="0.25">
      <c r="A96" s="22" t="s">
        <v>39</v>
      </c>
      <c r="B96" s="20" t="s">
        <v>22</v>
      </c>
      <c r="C96" s="414"/>
      <c r="D96" s="8" t="s">
        <v>44</v>
      </c>
      <c r="E96" s="22">
        <v>0.5</v>
      </c>
      <c r="F96" s="19">
        <v>13.8</v>
      </c>
      <c r="G96" s="19" t="s">
        <v>39</v>
      </c>
      <c r="H96" s="19">
        <v>30</v>
      </c>
      <c r="I96" s="76">
        <v>520</v>
      </c>
      <c r="J96" s="11"/>
      <c r="K96" s="12">
        <f t="shared" si="27"/>
        <v>0</v>
      </c>
      <c r="L96" s="119">
        <f t="shared" si="33"/>
        <v>572</v>
      </c>
      <c r="M96" s="119">
        <f t="shared" si="34"/>
        <v>780</v>
      </c>
    </row>
    <row r="97" spans="1:13" ht="57.75" customHeight="1" x14ac:dyDescent="0.25">
      <c r="A97" s="22" t="s">
        <v>39</v>
      </c>
      <c r="B97" s="20" t="s">
        <v>22</v>
      </c>
      <c r="C97" s="414"/>
      <c r="D97" s="8" t="s">
        <v>44</v>
      </c>
      <c r="E97" s="19">
        <v>0.6</v>
      </c>
      <c r="F97" s="19">
        <v>16.5</v>
      </c>
      <c r="G97" s="19" t="s">
        <v>39</v>
      </c>
      <c r="H97" s="19">
        <v>30</v>
      </c>
      <c r="I97" s="76">
        <v>575</v>
      </c>
      <c r="J97" s="11"/>
      <c r="K97" s="12">
        <f t="shared" si="27"/>
        <v>0</v>
      </c>
      <c r="L97" s="119">
        <f t="shared" si="33"/>
        <v>633</v>
      </c>
      <c r="M97" s="119">
        <f t="shared" si="34"/>
        <v>870</v>
      </c>
    </row>
    <row r="98" spans="1:13" ht="61.5" customHeight="1" x14ac:dyDescent="0.25">
      <c r="A98" s="22" t="s">
        <v>39</v>
      </c>
      <c r="B98" s="20" t="s">
        <v>22</v>
      </c>
      <c r="C98" s="414"/>
      <c r="D98" s="8" t="s">
        <v>44</v>
      </c>
      <c r="E98" s="19">
        <v>0.7</v>
      </c>
      <c r="F98" s="19">
        <v>20.100000000000001</v>
      </c>
      <c r="G98" s="19" t="s">
        <v>39</v>
      </c>
      <c r="H98" s="19">
        <v>30</v>
      </c>
      <c r="I98" s="76">
        <v>660</v>
      </c>
      <c r="J98" s="11"/>
      <c r="K98" s="12">
        <f t="shared" si="27"/>
        <v>0</v>
      </c>
      <c r="L98" s="119">
        <f t="shared" si="33"/>
        <v>726</v>
      </c>
      <c r="M98" s="119">
        <f t="shared" si="34"/>
        <v>990</v>
      </c>
    </row>
    <row r="99" spans="1:13" ht="29.25" customHeight="1" x14ac:dyDescent="0.25">
      <c r="A99" s="88"/>
      <c r="B99" s="89"/>
      <c r="C99" s="90"/>
      <c r="D99" s="89"/>
      <c r="E99" s="89"/>
      <c r="F99" s="89"/>
      <c r="G99" s="89"/>
      <c r="H99" s="89"/>
      <c r="I99" s="151"/>
      <c r="J99" s="73"/>
      <c r="K99" s="74"/>
      <c r="L99" s="87"/>
    </row>
    <row r="100" spans="1:13" ht="20.25" customHeight="1" x14ac:dyDescent="0.25">
      <c r="A100" s="22">
        <v>50</v>
      </c>
      <c r="B100" s="20" t="s">
        <v>22</v>
      </c>
      <c r="C100" s="414"/>
      <c r="D100" s="8" t="s">
        <v>43</v>
      </c>
      <c r="E100" s="19">
        <v>0.3</v>
      </c>
      <c r="F100" s="19">
        <v>3.9</v>
      </c>
      <c r="G100" s="19">
        <v>12</v>
      </c>
      <c r="H100" s="19">
        <v>3</v>
      </c>
      <c r="I100" s="76">
        <v>60</v>
      </c>
      <c r="J100" s="11"/>
      <c r="K100" s="12">
        <f t="shared" si="27"/>
        <v>0</v>
      </c>
      <c r="L100" s="119">
        <f t="shared" ref="L100:L124" si="35">CEILING((I100*1.1),1)</f>
        <v>66</v>
      </c>
      <c r="M100" s="119">
        <f t="shared" ref="M100:M124" si="36">CEILING((I100*1.5),5)</f>
        <v>90</v>
      </c>
    </row>
    <row r="101" spans="1:13" ht="20.25" customHeight="1" x14ac:dyDescent="0.25">
      <c r="A101" s="22"/>
      <c r="B101" s="20" t="s">
        <v>22</v>
      </c>
      <c r="C101" s="414"/>
      <c r="D101" s="303" t="s">
        <v>43</v>
      </c>
      <c r="E101" s="19">
        <v>0.35</v>
      </c>
      <c r="F101" s="19">
        <v>6.2</v>
      </c>
      <c r="G101" s="19">
        <v>12</v>
      </c>
      <c r="H101" s="19">
        <v>3</v>
      </c>
      <c r="I101" s="76">
        <v>60</v>
      </c>
      <c r="J101" s="11"/>
      <c r="K101" s="12">
        <f t="shared" si="27"/>
        <v>0</v>
      </c>
      <c r="L101" s="119">
        <f t="shared" si="35"/>
        <v>66</v>
      </c>
      <c r="M101" s="119">
        <v>90</v>
      </c>
    </row>
    <row r="102" spans="1:13" ht="19.5" x14ac:dyDescent="0.25">
      <c r="A102" s="22">
        <v>50</v>
      </c>
      <c r="B102" s="20" t="s">
        <v>22</v>
      </c>
      <c r="C102" s="414"/>
      <c r="D102" s="8" t="s">
        <v>43</v>
      </c>
      <c r="E102" s="19">
        <v>0.35</v>
      </c>
      <c r="F102" s="19">
        <v>6.2</v>
      </c>
      <c r="G102" s="19">
        <v>15</v>
      </c>
      <c r="H102" s="19">
        <v>3</v>
      </c>
      <c r="I102" s="76">
        <v>60</v>
      </c>
      <c r="J102" s="11"/>
      <c r="K102" s="12">
        <f t="shared" si="27"/>
        <v>0</v>
      </c>
      <c r="L102" s="119">
        <f t="shared" si="35"/>
        <v>66</v>
      </c>
      <c r="M102" s="119">
        <f t="shared" si="36"/>
        <v>90</v>
      </c>
    </row>
    <row r="103" spans="1:13" ht="19.5" x14ac:dyDescent="0.25">
      <c r="A103" s="22">
        <v>50</v>
      </c>
      <c r="B103" s="20" t="s">
        <v>22</v>
      </c>
      <c r="C103" s="414"/>
      <c r="D103" s="8" t="s">
        <v>43</v>
      </c>
      <c r="E103" s="19">
        <v>0.4</v>
      </c>
      <c r="F103" s="19">
        <v>8.5</v>
      </c>
      <c r="G103" s="19">
        <v>15</v>
      </c>
      <c r="H103" s="19">
        <v>3</v>
      </c>
      <c r="I103" s="76">
        <v>65</v>
      </c>
      <c r="J103" s="11"/>
      <c r="K103" s="12">
        <f t="shared" si="27"/>
        <v>0</v>
      </c>
      <c r="L103" s="119">
        <f t="shared" si="35"/>
        <v>72</v>
      </c>
      <c r="M103" s="119">
        <f t="shared" si="36"/>
        <v>100</v>
      </c>
    </row>
    <row r="104" spans="1:13" ht="19.5" x14ac:dyDescent="0.25">
      <c r="A104" s="22">
        <v>50</v>
      </c>
      <c r="B104" s="20" t="s">
        <v>22</v>
      </c>
      <c r="C104" s="414"/>
      <c r="D104" s="8" t="s">
        <v>43</v>
      </c>
      <c r="E104" s="19">
        <v>0.4</v>
      </c>
      <c r="F104" s="19">
        <v>8.5</v>
      </c>
      <c r="G104" s="19">
        <v>20</v>
      </c>
      <c r="H104" s="19">
        <v>3</v>
      </c>
      <c r="I104" s="76">
        <v>65</v>
      </c>
      <c r="J104" s="11"/>
      <c r="K104" s="12">
        <f t="shared" si="27"/>
        <v>0</v>
      </c>
      <c r="L104" s="119">
        <f t="shared" si="35"/>
        <v>72</v>
      </c>
      <c r="M104" s="119">
        <f t="shared" si="36"/>
        <v>100</v>
      </c>
    </row>
    <row r="105" spans="1:13" ht="19.5" x14ac:dyDescent="0.25">
      <c r="A105" s="22">
        <v>50</v>
      </c>
      <c r="B105" s="20" t="s">
        <v>22</v>
      </c>
      <c r="C105" s="414"/>
      <c r="D105" s="8" t="s">
        <v>43</v>
      </c>
      <c r="E105" s="19">
        <v>0.4</v>
      </c>
      <c r="F105" s="19">
        <v>8.5</v>
      </c>
      <c r="G105" s="19">
        <v>25</v>
      </c>
      <c r="H105" s="19">
        <v>3</v>
      </c>
      <c r="I105" s="76">
        <v>65</v>
      </c>
      <c r="J105" s="11"/>
      <c r="K105" s="12">
        <f t="shared" si="27"/>
        <v>0</v>
      </c>
      <c r="L105" s="119">
        <f t="shared" si="35"/>
        <v>72</v>
      </c>
      <c r="M105" s="119">
        <f t="shared" si="36"/>
        <v>100</v>
      </c>
    </row>
    <row r="106" spans="1:13" ht="19.5" x14ac:dyDescent="0.25">
      <c r="A106" s="22">
        <v>50</v>
      </c>
      <c r="B106" s="20" t="s">
        <v>22</v>
      </c>
      <c r="C106" s="414"/>
      <c r="D106" s="8" t="s">
        <v>43</v>
      </c>
      <c r="E106" s="19">
        <v>0.4</v>
      </c>
      <c r="F106" s="19">
        <v>8.5</v>
      </c>
      <c r="G106" s="19">
        <v>30</v>
      </c>
      <c r="H106" s="19">
        <v>3</v>
      </c>
      <c r="I106" s="76">
        <v>65</v>
      </c>
      <c r="J106" s="11"/>
      <c r="K106" s="12">
        <f t="shared" si="27"/>
        <v>0</v>
      </c>
      <c r="L106" s="119">
        <f t="shared" si="35"/>
        <v>72</v>
      </c>
      <c r="M106" s="119">
        <f t="shared" si="36"/>
        <v>100</v>
      </c>
    </row>
    <row r="107" spans="1:13" ht="19.5" x14ac:dyDescent="0.25">
      <c r="A107" s="22">
        <v>50</v>
      </c>
      <c r="B107" s="20" t="s">
        <v>22</v>
      </c>
      <c r="C107" s="414"/>
      <c r="D107" s="8" t="s">
        <v>43</v>
      </c>
      <c r="E107" s="19">
        <v>0.4</v>
      </c>
      <c r="F107" s="19">
        <v>8.5</v>
      </c>
      <c r="G107" s="19">
        <v>35</v>
      </c>
      <c r="H107" s="19">
        <v>3</v>
      </c>
      <c r="I107" s="76">
        <v>65</v>
      </c>
      <c r="J107" s="11"/>
      <c r="K107" s="12">
        <f t="shared" si="27"/>
        <v>0</v>
      </c>
      <c r="L107" s="119">
        <f t="shared" si="35"/>
        <v>72</v>
      </c>
      <c r="M107" s="119">
        <f t="shared" si="36"/>
        <v>100</v>
      </c>
    </row>
    <row r="108" spans="1:13" ht="19.5" x14ac:dyDescent="0.25">
      <c r="A108" s="22">
        <v>50</v>
      </c>
      <c r="B108" s="20" t="s">
        <v>22</v>
      </c>
      <c r="C108" s="414"/>
      <c r="D108" s="8" t="s">
        <v>43</v>
      </c>
      <c r="E108" s="19">
        <v>0.45</v>
      </c>
      <c r="F108" s="19">
        <v>10.4</v>
      </c>
      <c r="G108" s="19">
        <v>15</v>
      </c>
      <c r="H108" s="19">
        <v>3</v>
      </c>
      <c r="I108" s="76">
        <v>65</v>
      </c>
      <c r="J108" s="11"/>
      <c r="K108" s="12">
        <f t="shared" si="27"/>
        <v>0</v>
      </c>
      <c r="L108" s="119">
        <f t="shared" si="35"/>
        <v>72</v>
      </c>
      <c r="M108" s="119">
        <f t="shared" si="36"/>
        <v>100</v>
      </c>
    </row>
    <row r="109" spans="1:13" ht="19.5" x14ac:dyDescent="0.25">
      <c r="A109" s="22">
        <v>50</v>
      </c>
      <c r="B109" s="20" t="s">
        <v>22</v>
      </c>
      <c r="C109" s="414"/>
      <c r="D109" s="8" t="s">
        <v>43</v>
      </c>
      <c r="E109" s="19">
        <v>0.5</v>
      </c>
      <c r="F109" s="19">
        <v>13.8</v>
      </c>
      <c r="G109" s="19">
        <v>15</v>
      </c>
      <c r="H109" s="19">
        <v>3</v>
      </c>
      <c r="I109" s="76">
        <v>65</v>
      </c>
      <c r="J109" s="11"/>
      <c r="K109" s="12">
        <f t="shared" si="27"/>
        <v>0</v>
      </c>
      <c r="L109" s="119">
        <f t="shared" si="35"/>
        <v>72</v>
      </c>
      <c r="M109" s="119">
        <f t="shared" si="36"/>
        <v>100</v>
      </c>
    </row>
    <row r="110" spans="1:13" ht="19.5" x14ac:dyDescent="0.25">
      <c r="A110" s="22">
        <v>50</v>
      </c>
      <c r="B110" s="20" t="s">
        <v>22</v>
      </c>
      <c r="C110" s="414"/>
      <c r="D110" s="8" t="s">
        <v>43</v>
      </c>
      <c r="E110" s="19">
        <v>0.5</v>
      </c>
      <c r="F110" s="19">
        <v>13.8</v>
      </c>
      <c r="G110" s="19">
        <v>20</v>
      </c>
      <c r="H110" s="19">
        <v>3</v>
      </c>
      <c r="I110" s="76">
        <v>65</v>
      </c>
      <c r="J110" s="11"/>
      <c r="K110" s="12">
        <f t="shared" si="27"/>
        <v>0</v>
      </c>
      <c r="L110" s="119">
        <f t="shared" si="35"/>
        <v>72</v>
      </c>
      <c r="M110" s="119">
        <f t="shared" si="36"/>
        <v>100</v>
      </c>
    </row>
    <row r="111" spans="1:13" ht="19.5" x14ac:dyDescent="0.25">
      <c r="A111" s="22">
        <v>50</v>
      </c>
      <c r="B111" s="20" t="s">
        <v>22</v>
      </c>
      <c r="C111" s="414"/>
      <c r="D111" s="8" t="s">
        <v>43</v>
      </c>
      <c r="E111" s="19">
        <v>0.5</v>
      </c>
      <c r="F111" s="19">
        <v>13.8</v>
      </c>
      <c r="G111" s="19">
        <v>25</v>
      </c>
      <c r="H111" s="19">
        <v>3</v>
      </c>
      <c r="I111" s="76">
        <v>65</v>
      </c>
      <c r="J111" s="11"/>
      <c r="K111" s="12">
        <f t="shared" si="27"/>
        <v>0</v>
      </c>
      <c r="L111" s="119">
        <f t="shared" si="35"/>
        <v>72</v>
      </c>
      <c r="M111" s="119">
        <f t="shared" si="36"/>
        <v>100</v>
      </c>
    </row>
    <row r="112" spans="1:13" ht="19.5" x14ac:dyDescent="0.25">
      <c r="A112" s="22">
        <v>50</v>
      </c>
      <c r="B112" s="20" t="s">
        <v>22</v>
      </c>
      <c r="C112" s="414"/>
      <c r="D112" s="8" t="s">
        <v>43</v>
      </c>
      <c r="E112" s="19">
        <v>0.5</v>
      </c>
      <c r="F112" s="19">
        <v>13.8</v>
      </c>
      <c r="G112" s="19">
        <v>30</v>
      </c>
      <c r="H112" s="19">
        <v>3</v>
      </c>
      <c r="I112" s="76">
        <v>70</v>
      </c>
      <c r="J112" s="11"/>
      <c r="K112" s="12">
        <f t="shared" si="27"/>
        <v>0</v>
      </c>
      <c r="L112" s="119">
        <f t="shared" si="35"/>
        <v>77</v>
      </c>
      <c r="M112" s="119">
        <f t="shared" si="36"/>
        <v>105</v>
      </c>
    </row>
    <row r="113" spans="1:13" ht="19.5" x14ac:dyDescent="0.25">
      <c r="A113" s="22">
        <v>50</v>
      </c>
      <c r="B113" s="20" t="s">
        <v>22</v>
      </c>
      <c r="C113" s="414"/>
      <c r="D113" s="8" t="s">
        <v>43</v>
      </c>
      <c r="E113" s="19">
        <v>0.5</v>
      </c>
      <c r="F113" s="19">
        <v>13.8</v>
      </c>
      <c r="G113" s="19">
        <v>35</v>
      </c>
      <c r="H113" s="19">
        <v>3</v>
      </c>
      <c r="I113" s="76">
        <v>70</v>
      </c>
      <c r="J113" s="11"/>
      <c r="K113" s="12">
        <f t="shared" si="27"/>
        <v>0</v>
      </c>
      <c r="L113" s="119">
        <f t="shared" si="35"/>
        <v>77</v>
      </c>
      <c r="M113" s="119">
        <f t="shared" si="36"/>
        <v>105</v>
      </c>
    </row>
    <row r="114" spans="1:13" ht="19.5" x14ac:dyDescent="0.25">
      <c r="A114" s="22">
        <v>65</v>
      </c>
      <c r="B114" s="20" t="s">
        <v>22</v>
      </c>
      <c r="C114" s="414"/>
      <c r="D114" s="8" t="s">
        <v>43</v>
      </c>
      <c r="E114" s="19">
        <v>0.55000000000000004</v>
      </c>
      <c r="F114" s="19">
        <v>14.9</v>
      </c>
      <c r="G114" s="19">
        <v>15</v>
      </c>
      <c r="H114" s="19">
        <v>3</v>
      </c>
      <c r="I114" s="76">
        <v>65</v>
      </c>
      <c r="J114" s="11"/>
      <c r="K114" s="12">
        <f t="shared" si="27"/>
        <v>0</v>
      </c>
      <c r="L114" s="119">
        <f t="shared" si="35"/>
        <v>72</v>
      </c>
      <c r="M114" s="119">
        <f t="shared" si="36"/>
        <v>100</v>
      </c>
    </row>
    <row r="115" spans="1:13" ht="19.5" x14ac:dyDescent="0.25">
      <c r="A115" s="22">
        <v>50</v>
      </c>
      <c r="B115" s="20" t="s">
        <v>22</v>
      </c>
      <c r="C115" s="414"/>
      <c r="D115" s="8" t="s">
        <v>43</v>
      </c>
      <c r="E115" s="19">
        <v>0.6</v>
      </c>
      <c r="F115" s="19">
        <v>16.5</v>
      </c>
      <c r="G115" s="19">
        <v>15</v>
      </c>
      <c r="H115" s="19">
        <v>3</v>
      </c>
      <c r="I115" s="76">
        <v>65</v>
      </c>
      <c r="J115" s="11"/>
      <c r="K115" s="12">
        <f t="shared" si="27"/>
        <v>0</v>
      </c>
      <c r="L115" s="119">
        <f t="shared" si="35"/>
        <v>72</v>
      </c>
      <c r="M115" s="119">
        <f t="shared" si="36"/>
        <v>100</v>
      </c>
    </row>
    <row r="116" spans="1:13" ht="19.5" x14ac:dyDescent="0.25">
      <c r="A116" s="22">
        <v>50</v>
      </c>
      <c r="B116" s="20" t="s">
        <v>22</v>
      </c>
      <c r="C116" s="414"/>
      <c r="D116" s="8" t="s">
        <v>43</v>
      </c>
      <c r="E116" s="19">
        <v>0.6</v>
      </c>
      <c r="F116" s="19">
        <v>16.5</v>
      </c>
      <c r="G116" s="19">
        <v>20</v>
      </c>
      <c r="H116" s="19">
        <v>3</v>
      </c>
      <c r="I116" s="76">
        <v>70</v>
      </c>
      <c r="J116" s="11"/>
      <c r="K116" s="12">
        <f t="shared" si="27"/>
        <v>0</v>
      </c>
      <c r="L116" s="119">
        <f t="shared" si="35"/>
        <v>77</v>
      </c>
      <c r="M116" s="119">
        <f t="shared" si="36"/>
        <v>105</v>
      </c>
    </row>
    <row r="117" spans="1:13" ht="19.5" x14ac:dyDescent="0.25">
      <c r="A117" s="22">
        <v>50</v>
      </c>
      <c r="B117" s="20" t="s">
        <v>22</v>
      </c>
      <c r="C117" s="414"/>
      <c r="D117" s="8" t="s">
        <v>43</v>
      </c>
      <c r="E117" s="19">
        <v>0.6</v>
      </c>
      <c r="F117" s="19">
        <v>16.5</v>
      </c>
      <c r="G117" s="19">
        <v>25</v>
      </c>
      <c r="H117" s="19">
        <v>3</v>
      </c>
      <c r="I117" s="76">
        <v>70</v>
      </c>
      <c r="J117" s="11"/>
      <c r="K117" s="12">
        <f t="shared" si="27"/>
        <v>0</v>
      </c>
      <c r="L117" s="119">
        <f t="shared" si="35"/>
        <v>77</v>
      </c>
      <c r="M117" s="119">
        <f t="shared" si="36"/>
        <v>105</v>
      </c>
    </row>
    <row r="118" spans="1:13" ht="19.5" x14ac:dyDescent="0.25">
      <c r="A118" s="22">
        <v>50</v>
      </c>
      <c r="B118" s="20" t="s">
        <v>22</v>
      </c>
      <c r="C118" s="414"/>
      <c r="D118" s="8" t="s">
        <v>43</v>
      </c>
      <c r="E118" s="19">
        <v>0.6</v>
      </c>
      <c r="F118" s="19">
        <v>16.5</v>
      </c>
      <c r="G118" s="19">
        <v>30</v>
      </c>
      <c r="H118" s="19">
        <v>3</v>
      </c>
      <c r="I118" s="76">
        <v>75</v>
      </c>
      <c r="J118" s="11"/>
      <c r="K118" s="12">
        <f t="shared" si="27"/>
        <v>0</v>
      </c>
      <c r="L118" s="119">
        <f t="shared" si="35"/>
        <v>83</v>
      </c>
      <c r="M118" s="119">
        <f t="shared" si="36"/>
        <v>115</v>
      </c>
    </row>
    <row r="119" spans="1:13" ht="19.5" x14ac:dyDescent="0.25">
      <c r="A119" s="22">
        <v>50</v>
      </c>
      <c r="B119" s="20" t="s">
        <v>22</v>
      </c>
      <c r="C119" s="414"/>
      <c r="D119" s="8" t="s">
        <v>43</v>
      </c>
      <c r="E119" s="19">
        <v>0.6</v>
      </c>
      <c r="F119" s="19">
        <v>16.5</v>
      </c>
      <c r="G119" s="19">
        <v>35</v>
      </c>
      <c r="H119" s="19">
        <v>3</v>
      </c>
      <c r="I119" s="76">
        <v>75</v>
      </c>
      <c r="J119" s="11"/>
      <c r="K119" s="12">
        <f t="shared" si="27"/>
        <v>0</v>
      </c>
      <c r="L119" s="119">
        <f t="shared" si="35"/>
        <v>83</v>
      </c>
      <c r="M119" s="119">
        <f t="shared" si="36"/>
        <v>115</v>
      </c>
    </row>
    <row r="120" spans="1:13" ht="19.5" x14ac:dyDescent="0.25">
      <c r="A120" s="22">
        <v>55</v>
      </c>
      <c r="B120" s="20" t="s">
        <v>22</v>
      </c>
      <c r="C120" s="414"/>
      <c r="D120" s="8" t="s">
        <v>43</v>
      </c>
      <c r="E120" s="19">
        <v>0.7</v>
      </c>
      <c r="F120" s="19">
        <v>20.100000000000001</v>
      </c>
      <c r="G120" s="19">
        <v>15</v>
      </c>
      <c r="H120" s="19">
        <v>3</v>
      </c>
      <c r="I120" s="76">
        <v>70</v>
      </c>
      <c r="J120" s="11"/>
      <c r="K120" s="12">
        <f t="shared" si="27"/>
        <v>0</v>
      </c>
      <c r="L120" s="119">
        <f t="shared" si="35"/>
        <v>77</v>
      </c>
      <c r="M120" s="119">
        <f t="shared" si="36"/>
        <v>105</v>
      </c>
    </row>
    <row r="121" spans="1:13" ht="19.5" x14ac:dyDescent="0.25">
      <c r="A121" s="22">
        <v>50</v>
      </c>
      <c r="B121" s="20" t="s">
        <v>22</v>
      </c>
      <c r="C121" s="414"/>
      <c r="D121" s="8" t="s">
        <v>43</v>
      </c>
      <c r="E121" s="19">
        <v>0.7</v>
      </c>
      <c r="F121" s="19">
        <v>20.100000000000001</v>
      </c>
      <c r="G121" s="19">
        <v>20</v>
      </c>
      <c r="H121" s="19">
        <v>3</v>
      </c>
      <c r="I121" s="76">
        <v>75</v>
      </c>
      <c r="J121" s="11"/>
      <c r="K121" s="12">
        <f t="shared" si="27"/>
        <v>0</v>
      </c>
      <c r="L121" s="119">
        <f t="shared" si="35"/>
        <v>83</v>
      </c>
      <c r="M121" s="119">
        <f t="shared" si="36"/>
        <v>115</v>
      </c>
    </row>
    <row r="122" spans="1:13" ht="19.5" x14ac:dyDescent="0.25">
      <c r="A122" s="22">
        <v>50</v>
      </c>
      <c r="B122" s="20" t="s">
        <v>22</v>
      </c>
      <c r="C122" s="414"/>
      <c r="D122" s="8" t="s">
        <v>43</v>
      </c>
      <c r="E122" s="19">
        <v>0.7</v>
      </c>
      <c r="F122" s="19">
        <v>20.100000000000001</v>
      </c>
      <c r="G122" s="19">
        <v>25</v>
      </c>
      <c r="H122" s="19">
        <v>3</v>
      </c>
      <c r="I122" s="76">
        <v>80</v>
      </c>
      <c r="J122" s="11"/>
      <c r="K122" s="12">
        <f t="shared" si="27"/>
        <v>0</v>
      </c>
      <c r="L122" s="119">
        <f t="shared" si="35"/>
        <v>88</v>
      </c>
      <c r="M122" s="119">
        <f t="shared" si="36"/>
        <v>120</v>
      </c>
    </row>
    <row r="123" spans="1:13" ht="19.5" x14ac:dyDescent="0.25">
      <c r="A123" s="22">
        <v>50</v>
      </c>
      <c r="B123" s="20" t="s">
        <v>22</v>
      </c>
      <c r="C123" s="414"/>
      <c r="D123" s="8" t="s">
        <v>43</v>
      </c>
      <c r="E123" s="19">
        <v>0.7</v>
      </c>
      <c r="F123" s="19">
        <v>20.100000000000001</v>
      </c>
      <c r="G123" s="19">
        <v>30</v>
      </c>
      <c r="H123" s="19">
        <v>3</v>
      </c>
      <c r="I123" s="76">
        <v>85</v>
      </c>
      <c r="J123" s="11"/>
      <c r="K123" s="12">
        <f t="shared" si="27"/>
        <v>0</v>
      </c>
      <c r="L123" s="119">
        <f t="shared" si="35"/>
        <v>94</v>
      </c>
      <c r="M123" s="119">
        <f t="shared" si="36"/>
        <v>130</v>
      </c>
    </row>
    <row r="124" spans="1:13" ht="19.5" x14ac:dyDescent="0.25">
      <c r="A124" s="22">
        <v>50</v>
      </c>
      <c r="B124" s="20" t="s">
        <v>22</v>
      </c>
      <c r="C124" s="414"/>
      <c r="D124" s="8" t="s">
        <v>43</v>
      </c>
      <c r="E124" s="19">
        <v>0.7</v>
      </c>
      <c r="F124" s="19">
        <v>20.100000000000001</v>
      </c>
      <c r="G124" s="19">
        <v>35</v>
      </c>
      <c r="H124" s="19">
        <v>3</v>
      </c>
      <c r="I124" s="76">
        <v>90</v>
      </c>
      <c r="J124" s="11"/>
      <c r="K124" s="12">
        <f t="shared" si="27"/>
        <v>0</v>
      </c>
      <c r="L124" s="119">
        <f t="shared" si="35"/>
        <v>99</v>
      </c>
      <c r="M124" s="119">
        <f t="shared" si="36"/>
        <v>135</v>
      </c>
    </row>
    <row r="125" spans="1:13" ht="29.25" customHeight="1" x14ac:dyDescent="0.25">
      <c r="A125" s="88"/>
      <c r="B125" s="89"/>
      <c r="C125" s="90"/>
      <c r="D125" s="89"/>
      <c r="E125" s="89"/>
      <c r="F125" s="89"/>
      <c r="G125" s="89"/>
      <c r="H125" s="89"/>
      <c r="I125" s="151"/>
      <c r="J125" s="73"/>
      <c r="K125" s="74"/>
      <c r="L125" s="87"/>
    </row>
    <row r="126" spans="1:13" ht="38.25" customHeight="1" x14ac:dyDescent="0.25">
      <c r="A126" s="22" t="s">
        <v>39</v>
      </c>
      <c r="B126" s="20" t="s">
        <v>22</v>
      </c>
      <c r="C126" s="414"/>
      <c r="D126" s="8" t="s">
        <v>177</v>
      </c>
      <c r="E126" s="19" t="s">
        <v>39</v>
      </c>
      <c r="F126" s="19">
        <v>5</v>
      </c>
      <c r="G126" s="19" t="s">
        <v>39</v>
      </c>
      <c r="H126" s="19">
        <v>21</v>
      </c>
      <c r="I126" s="76">
        <v>670</v>
      </c>
      <c r="J126" s="11"/>
      <c r="K126" s="12">
        <f t="shared" si="27"/>
        <v>0</v>
      </c>
      <c r="L126" s="119">
        <f t="shared" ref="L126:L131" si="37">CEILING((I126*1.1),1)</f>
        <v>737</v>
      </c>
      <c r="M126" s="119">
        <f t="shared" ref="M126:M131" si="38">CEILING((I126*1.5),10)</f>
        <v>1010</v>
      </c>
    </row>
    <row r="127" spans="1:13" ht="40.5" customHeight="1" x14ac:dyDescent="0.25">
      <c r="A127" s="22" t="s">
        <v>39</v>
      </c>
      <c r="B127" s="20" t="s">
        <v>22</v>
      </c>
      <c r="C127" s="414"/>
      <c r="D127" s="8" t="s">
        <v>177</v>
      </c>
      <c r="E127" s="19" t="s">
        <v>39</v>
      </c>
      <c r="F127" s="19">
        <v>7.5</v>
      </c>
      <c r="G127" s="19" t="s">
        <v>39</v>
      </c>
      <c r="H127" s="19">
        <v>21</v>
      </c>
      <c r="I127" s="76">
        <v>705</v>
      </c>
      <c r="J127" s="11"/>
      <c r="K127" s="12">
        <f t="shared" si="27"/>
        <v>0</v>
      </c>
      <c r="L127" s="119">
        <f t="shared" si="37"/>
        <v>776</v>
      </c>
      <c r="M127" s="119">
        <f t="shared" si="38"/>
        <v>1060</v>
      </c>
    </row>
    <row r="128" spans="1:13" ht="39" customHeight="1" x14ac:dyDescent="0.25">
      <c r="A128" s="22" t="s">
        <v>39</v>
      </c>
      <c r="B128" s="20" t="s">
        <v>22</v>
      </c>
      <c r="C128" s="414"/>
      <c r="D128" s="8" t="s">
        <v>177</v>
      </c>
      <c r="E128" s="19" t="s">
        <v>39</v>
      </c>
      <c r="F128" s="19">
        <v>10</v>
      </c>
      <c r="G128" s="19" t="s">
        <v>39</v>
      </c>
      <c r="H128" s="19">
        <v>21</v>
      </c>
      <c r="I128" s="76">
        <v>715</v>
      </c>
      <c r="J128" s="11"/>
      <c r="K128" s="12">
        <f t="shared" si="27"/>
        <v>0</v>
      </c>
      <c r="L128" s="119">
        <f t="shared" si="37"/>
        <v>787</v>
      </c>
      <c r="M128" s="119">
        <f t="shared" si="38"/>
        <v>1080</v>
      </c>
    </row>
    <row r="129" spans="1:13" ht="39" customHeight="1" x14ac:dyDescent="0.25">
      <c r="A129" s="22" t="s">
        <v>39</v>
      </c>
      <c r="B129" s="20" t="s">
        <v>22</v>
      </c>
      <c r="C129" s="414"/>
      <c r="D129" s="8" t="s">
        <v>177</v>
      </c>
      <c r="E129" s="19" t="s">
        <v>39</v>
      </c>
      <c r="F129" s="19">
        <v>12.5</v>
      </c>
      <c r="G129" s="19" t="s">
        <v>39</v>
      </c>
      <c r="H129" s="19">
        <v>21</v>
      </c>
      <c r="I129" s="76">
        <v>800</v>
      </c>
      <c r="J129" s="11"/>
      <c r="K129" s="12">
        <f t="shared" si="27"/>
        <v>0</v>
      </c>
      <c r="L129" s="119">
        <f t="shared" si="37"/>
        <v>880</v>
      </c>
      <c r="M129" s="119">
        <f t="shared" si="38"/>
        <v>1200</v>
      </c>
    </row>
    <row r="130" spans="1:13" ht="39" customHeight="1" x14ac:dyDescent="0.25">
      <c r="A130" s="22" t="s">
        <v>39</v>
      </c>
      <c r="B130" s="20" t="s">
        <v>22</v>
      </c>
      <c r="C130" s="414"/>
      <c r="D130" s="8" t="s">
        <v>177</v>
      </c>
      <c r="E130" s="19" t="s">
        <v>39</v>
      </c>
      <c r="F130" s="19">
        <v>15</v>
      </c>
      <c r="G130" s="19" t="s">
        <v>39</v>
      </c>
      <c r="H130" s="19">
        <v>21</v>
      </c>
      <c r="I130" s="76">
        <v>840</v>
      </c>
      <c r="J130" s="11"/>
      <c r="K130" s="12">
        <f t="shared" si="27"/>
        <v>0</v>
      </c>
      <c r="L130" s="119">
        <f t="shared" si="37"/>
        <v>924</v>
      </c>
      <c r="M130" s="119">
        <f t="shared" si="38"/>
        <v>1260</v>
      </c>
    </row>
    <row r="131" spans="1:13" ht="39.75" customHeight="1" x14ac:dyDescent="0.25">
      <c r="A131" s="22" t="s">
        <v>39</v>
      </c>
      <c r="B131" s="20" t="s">
        <v>22</v>
      </c>
      <c r="C131" s="414"/>
      <c r="D131" s="8" t="s">
        <v>177</v>
      </c>
      <c r="E131" s="19" t="s">
        <v>39</v>
      </c>
      <c r="F131" s="19">
        <v>20</v>
      </c>
      <c r="G131" s="19" t="s">
        <v>39</v>
      </c>
      <c r="H131" s="19">
        <v>21</v>
      </c>
      <c r="I131" s="76">
        <v>970</v>
      </c>
      <c r="J131" s="11"/>
      <c r="K131" s="12">
        <f t="shared" si="27"/>
        <v>0</v>
      </c>
      <c r="L131" s="119">
        <f t="shared" si="37"/>
        <v>1067</v>
      </c>
      <c r="M131" s="119">
        <f t="shared" si="38"/>
        <v>1460</v>
      </c>
    </row>
    <row r="132" spans="1:13" ht="29.25" customHeight="1" x14ac:dyDescent="0.25">
      <c r="A132" s="88"/>
      <c r="B132" s="89"/>
      <c r="C132" s="90"/>
      <c r="D132" s="89"/>
      <c r="E132" s="89"/>
      <c r="F132" s="89"/>
      <c r="G132" s="89"/>
      <c r="H132" s="89"/>
      <c r="I132" s="151"/>
      <c r="J132" s="73"/>
      <c r="K132" s="74"/>
      <c r="L132" s="87"/>
    </row>
    <row r="133" spans="1:13" ht="19.5" x14ac:dyDescent="0.25">
      <c r="A133" s="22">
        <v>50</v>
      </c>
      <c r="B133" s="20" t="s">
        <v>22</v>
      </c>
      <c r="C133" s="414"/>
      <c r="D133" s="8" t="s">
        <v>42</v>
      </c>
      <c r="E133" s="19" t="s">
        <v>39</v>
      </c>
      <c r="F133" s="19">
        <v>5</v>
      </c>
      <c r="G133" s="19">
        <v>15</v>
      </c>
      <c r="H133" s="19">
        <v>2</v>
      </c>
      <c r="I133" s="76">
        <v>65</v>
      </c>
      <c r="J133" s="11"/>
      <c r="K133" s="12">
        <f t="shared" si="27"/>
        <v>0</v>
      </c>
      <c r="L133" s="119">
        <f t="shared" ref="L133:L168" si="39">CEILING((I133*1.1),1)</f>
        <v>72</v>
      </c>
      <c r="M133" s="119">
        <f t="shared" ref="M133:M168" si="40">CEILING((I133*1.5),5)</f>
        <v>100</v>
      </c>
    </row>
    <row r="134" spans="1:13" ht="19.5" x14ac:dyDescent="0.25">
      <c r="A134" s="22">
        <v>50</v>
      </c>
      <c r="B134" s="20" t="s">
        <v>22</v>
      </c>
      <c r="C134" s="414"/>
      <c r="D134" s="8" t="s">
        <v>42</v>
      </c>
      <c r="E134" s="19" t="s">
        <v>39</v>
      </c>
      <c r="F134" s="19">
        <v>5</v>
      </c>
      <c r="G134" s="19">
        <v>20</v>
      </c>
      <c r="H134" s="19">
        <v>2</v>
      </c>
      <c r="I134" s="76">
        <v>70</v>
      </c>
      <c r="J134" s="11"/>
      <c r="K134" s="12">
        <f t="shared" si="27"/>
        <v>0</v>
      </c>
      <c r="L134" s="119">
        <f t="shared" si="39"/>
        <v>77</v>
      </c>
      <c r="M134" s="119">
        <f t="shared" si="40"/>
        <v>105</v>
      </c>
    </row>
    <row r="135" spans="1:13" ht="19.5" x14ac:dyDescent="0.25">
      <c r="A135" s="22">
        <v>50</v>
      </c>
      <c r="B135" s="20" t="s">
        <v>22</v>
      </c>
      <c r="C135" s="414"/>
      <c r="D135" s="8" t="s">
        <v>42</v>
      </c>
      <c r="E135" s="19" t="s">
        <v>39</v>
      </c>
      <c r="F135" s="19">
        <v>5</v>
      </c>
      <c r="G135" s="19">
        <v>25</v>
      </c>
      <c r="H135" s="19">
        <v>2</v>
      </c>
      <c r="I135" s="76">
        <v>80</v>
      </c>
      <c r="J135" s="11"/>
      <c r="K135" s="12">
        <f t="shared" si="27"/>
        <v>0</v>
      </c>
      <c r="L135" s="119">
        <f t="shared" si="39"/>
        <v>88</v>
      </c>
      <c r="M135" s="119">
        <f t="shared" si="40"/>
        <v>120</v>
      </c>
    </row>
    <row r="136" spans="1:13" ht="19.5" x14ac:dyDescent="0.25">
      <c r="A136" s="22">
        <v>50</v>
      </c>
      <c r="B136" s="20" t="s">
        <v>22</v>
      </c>
      <c r="C136" s="414"/>
      <c r="D136" s="8" t="s">
        <v>42</v>
      </c>
      <c r="E136" s="19" t="s">
        <v>39</v>
      </c>
      <c r="F136" s="19">
        <v>5</v>
      </c>
      <c r="G136" s="19">
        <v>30</v>
      </c>
      <c r="H136" s="19">
        <v>2</v>
      </c>
      <c r="I136" s="76">
        <v>90</v>
      </c>
      <c r="J136" s="11"/>
      <c r="K136" s="12">
        <f t="shared" si="27"/>
        <v>0</v>
      </c>
      <c r="L136" s="119">
        <f t="shared" si="39"/>
        <v>99</v>
      </c>
      <c r="M136" s="119">
        <f t="shared" si="40"/>
        <v>135</v>
      </c>
    </row>
    <row r="137" spans="1:13" ht="19.5" x14ac:dyDescent="0.25">
      <c r="A137" s="22">
        <v>50</v>
      </c>
      <c r="B137" s="20" t="s">
        <v>22</v>
      </c>
      <c r="C137" s="414"/>
      <c r="D137" s="8" t="s">
        <v>42</v>
      </c>
      <c r="E137" s="19" t="s">
        <v>39</v>
      </c>
      <c r="F137" s="19">
        <v>7.5</v>
      </c>
      <c r="G137" s="19">
        <v>15</v>
      </c>
      <c r="H137" s="19">
        <v>2</v>
      </c>
      <c r="I137" s="76">
        <v>65</v>
      </c>
      <c r="J137" s="11"/>
      <c r="K137" s="12">
        <f t="shared" si="27"/>
        <v>0</v>
      </c>
      <c r="L137" s="119">
        <f t="shared" si="39"/>
        <v>72</v>
      </c>
      <c r="M137" s="119">
        <f t="shared" si="40"/>
        <v>100</v>
      </c>
    </row>
    <row r="138" spans="1:13" ht="19.5" x14ac:dyDescent="0.25">
      <c r="A138" s="22">
        <v>50</v>
      </c>
      <c r="B138" s="20" t="s">
        <v>22</v>
      </c>
      <c r="C138" s="414"/>
      <c r="D138" s="8" t="s">
        <v>42</v>
      </c>
      <c r="E138" s="19" t="s">
        <v>39</v>
      </c>
      <c r="F138" s="19">
        <v>7.5</v>
      </c>
      <c r="G138" s="19">
        <v>20</v>
      </c>
      <c r="H138" s="19">
        <v>2</v>
      </c>
      <c r="I138" s="76">
        <v>75</v>
      </c>
      <c r="J138" s="11"/>
      <c r="K138" s="12">
        <f t="shared" si="27"/>
        <v>0</v>
      </c>
      <c r="L138" s="119">
        <f t="shared" si="39"/>
        <v>83</v>
      </c>
      <c r="M138" s="119">
        <f t="shared" si="40"/>
        <v>115</v>
      </c>
    </row>
    <row r="139" spans="1:13" ht="19.5" x14ac:dyDescent="0.25">
      <c r="A139" s="22">
        <v>50</v>
      </c>
      <c r="B139" s="20" t="s">
        <v>22</v>
      </c>
      <c r="C139" s="414"/>
      <c r="D139" s="8" t="s">
        <v>42</v>
      </c>
      <c r="E139" s="19" t="s">
        <v>39</v>
      </c>
      <c r="F139" s="19">
        <v>7.5</v>
      </c>
      <c r="G139" s="19">
        <v>25</v>
      </c>
      <c r="H139" s="19">
        <v>2</v>
      </c>
      <c r="I139" s="76">
        <v>80</v>
      </c>
      <c r="J139" s="11"/>
      <c r="K139" s="12">
        <f t="shared" si="27"/>
        <v>0</v>
      </c>
      <c r="L139" s="119">
        <f t="shared" si="39"/>
        <v>88</v>
      </c>
      <c r="M139" s="119">
        <f t="shared" si="40"/>
        <v>120</v>
      </c>
    </row>
    <row r="140" spans="1:13" ht="19.5" x14ac:dyDescent="0.25">
      <c r="A140" s="22">
        <v>50</v>
      </c>
      <c r="B140" s="20" t="s">
        <v>22</v>
      </c>
      <c r="C140" s="414"/>
      <c r="D140" s="8" t="s">
        <v>42</v>
      </c>
      <c r="E140" s="19" t="s">
        <v>39</v>
      </c>
      <c r="F140" s="19">
        <v>7.5</v>
      </c>
      <c r="G140" s="19">
        <v>30</v>
      </c>
      <c r="H140" s="19">
        <v>2</v>
      </c>
      <c r="I140" s="76">
        <v>95</v>
      </c>
      <c r="J140" s="11"/>
      <c r="K140" s="12">
        <f t="shared" si="27"/>
        <v>0</v>
      </c>
      <c r="L140" s="119">
        <f t="shared" si="39"/>
        <v>105</v>
      </c>
      <c r="M140" s="119">
        <f t="shared" si="40"/>
        <v>145</v>
      </c>
    </row>
    <row r="141" spans="1:13" ht="19.5" x14ac:dyDescent="0.25">
      <c r="A141" s="22">
        <v>50</v>
      </c>
      <c r="B141" s="20" t="s">
        <v>22</v>
      </c>
      <c r="C141" s="414"/>
      <c r="D141" s="8" t="s">
        <v>42</v>
      </c>
      <c r="E141" s="19" t="s">
        <v>39</v>
      </c>
      <c r="F141" s="19">
        <v>10</v>
      </c>
      <c r="G141" s="19">
        <v>15</v>
      </c>
      <c r="H141" s="19">
        <v>2</v>
      </c>
      <c r="I141" s="76">
        <v>70</v>
      </c>
      <c r="J141" s="11"/>
      <c r="K141" s="12">
        <f t="shared" si="27"/>
        <v>0</v>
      </c>
      <c r="L141" s="119">
        <f t="shared" si="39"/>
        <v>77</v>
      </c>
      <c r="M141" s="119">
        <f t="shared" si="40"/>
        <v>105</v>
      </c>
    </row>
    <row r="142" spans="1:13" ht="19.5" x14ac:dyDescent="0.25">
      <c r="A142" s="22">
        <v>50</v>
      </c>
      <c r="B142" s="20" t="s">
        <v>22</v>
      </c>
      <c r="C142" s="414"/>
      <c r="D142" s="8" t="s">
        <v>42</v>
      </c>
      <c r="E142" s="19" t="s">
        <v>39</v>
      </c>
      <c r="F142" s="19">
        <v>10</v>
      </c>
      <c r="G142" s="19">
        <v>20</v>
      </c>
      <c r="H142" s="19">
        <v>2</v>
      </c>
      <c r="I142" s="76">
        <v>75</v>
      </c>
      <c r="J142" s="11"/>
      <c r="K142" s="12">
        <f t="shared" si="27"/>
        <v>0</v>
      </c>
      <c r="L142" s="119">
        <f t="shared" si="39"/>
        <v>83</v>
      </c>
      <c r="M142" s="119">
        <f t="shared" si="40"/>
        <v>115</v>
      </c>
    </row>
    <row r="143" spans="1:13" ht="19.5" x14ac:dyDescent="0.25">
      <c r="A143" s="22">
        <v>50</v>
      </c>
      <c r="B143" s="20" t="s">
        <v>22</v>
      </c>
      <c r="C143" s="414"/>
      <c r="D143" s="8" t="s">
        <v>42</v>
      </c>
      <c r="E143" s="19" t="s">
        <v>39</v>
      </c>
      <c r="F143" s="19">
        <v>10</v>
      </c>
      <c r="G143" s="19">
        <v>25</v>
      </c>
      <c r="H143" s="19">
        <v>2</v>
      </c>
      <c r="I143" s="76">
        <v>90</v>
      </c>
      <c r="J143" s="11"/>
      <c r="K143" s="12">
        <f t="shared" si="27"/>
        <v>0</v>
      </c>
      <c r="L143" s="119">
        <f t="shared" si="39"/>
        <v>99</v>
      </c>
      <c r="M143" s="119">
        <f t="shared" si="40"/>
        <v>135</v>
      </c>
    </row>
    <row r="144" spans="1:13" ht="19.5" x14ac:dyDescent="0.25">
      <c r="A144" s="22">
        <v>50</v>
      </c>
      <c r="B144" s="20" t="s">
        <v>22</v>
      </c>
      <c r="C144" s="414"/>
      <c r="D144" s="8" t="s">
        <v>42</v>
      </c>
      <c r="E144" s="19" t="s">
        <v>39</v>
      </c>
      <c r="F144" s="19">
        <v>10</v>
      </c>
      <c r="G144" s="19">
        <v>30</v>
      </c>
      <c r="H144" s="19">
        <v>2</v>
      </c>
      <c r="I144" s="76">
        <v>100</v>
      </c>
      <c r="J144" s="11"/>
      <c r="K144" s="12">
        <f t="shared" si="27"/>
        <v>0</v>
      </c>
      <c r="L144" s="119">
        <f t="shared" si="39"/>
        <v>110</v>
      </c>
      <c r="M144" s="119">
        <f t="shared" si="40"/>
        <v>150</v>
      </c>
    </row>
    <row r="145" spans="1:13" ht="19.5" x14ac:dyDescent="0.25">
      <c r="A145" s="22">
        <v>50</v>
      </c>
      <c r="B145" s="20" t="s">
        <v>22</v>
      </c>
      <c r="C145" s="414"/>
      <c r="D145" s="8" t="s">
        <v>42</v>
      </c>
      <c r="E145" s="19" t="s">
        <v>39</v>
      </c>
      <c r="F145" s="19">
        <v>12.5</v>
      </c>
      <c r="G145" s="19">
        <v>15</v>
      </c>
      <c r="H145" s="19">
        <v>2</v>
      </c>
      <c r="I145" s="76">
        <v>75</v>
      </c>
      <c r="J145" s="11"/>
      <c r="K145" s="12">
        <f t="shared" si="27"/>
        <v>0</v>
      </c>
      <c r="L145" s="119">
        <f t="shared" si="39"/>
        <v>83</v>
      </c>
      <c r="M145" s="119">
        <f t="shared" si="40"/>
        <v>115</v>
      </c>
    </row>
    <row r="146" spans="1:13" ht="19.5" x14ac:dyDescent="0.25">
      <c r="A146" s="22">
        <v>50</v>
      </c>
      <c r="B146" s="20" t="s">
        <v>22</v>
      </c>
      <c r="C146" s="414"/>
      <c r="D146" s="8" t="s">
        <v>42</v>
      </c>
      <c r="E146" s="19" t="s">
        <v>39</v>
      </c>
      <c r="F146" s="19">
        <v>12.5</v>
      </c>
      <c r="G146" s="19">
        <v>20</v>
      </c>
      <c r="H146" s="19">
        <v>2</v>
      </c>
      <c r="I146" s="76">
        <v>90</v>
      </c>
      <c r="J146" s="11"/>
      <c r="K146" s="12">
        <f t="shared" ref="K146:K217" si="41">J146*I146</f>
        <v>0</v>
      </c>
      <c r="L146" s="119">
        <f t="shared" si="39"/>
        <v>99</v>
      </c>
      <c r="M146" s="119">
        <f t="shared" si="40"/>
        <v>135</v>
      </c>
    </row>
    <row r="147" spans="1:13" ht="19.5" x14ac:dyDescent="0.25">
      <c r="A147" s="22">
        <v>50</v>
      </c>
      <c r="B147" s="20" t="s">
        <v>22</v>
      </c>
      <c r="C147" s="414"/>
      <c r="D147" s="8" t="s">
        <v>42</v>
      </c>
      <c r="E147" s="19" t="s">
        <v>39</v>
      </c>
      <c r="F147" s="19">
        <v>12.5</v>
      </c>
      <c r="G147" s="19">
        <v>25</v>
      </c>
      <c r="H147" s="19">
        <v>2</v>
      </c>
      <c r="I147" s="76">
        <v>100</v>
      </c>
      <c r="J147" s="11"/>
      <c r="K147" s="12">
        <f t="shared" si="41"/>
        <v>0</v>
      </c>
      <c r="L147" s="119">
        <f t="shared" si="39"/>
        <v>110</v>
      </c>
      <c r="M147" s="119">
        <f t="shared" si="40"/>
        <v>150</v>
      </c>
    </row>
    <row r="148" spans="1:13" ht="19.5" x14ac:dyDescent="0.25">
      <c r="A148" s="22">
        <v>50</v>
      </c>
      <c r="B148" s="20" t="s">
        <v>22</v>
      </c>
      <c r="C148" s="414"/>
      <c r="D148" s="8" t="s">
        <v>42</v>
      </c>
      <c r="E148" s="19" t="s">
        <v>39</v>
      </c>
      <c r="F148" s="19">
        <v>12.5</v>
      </c>
      <c r="G148" s="19">
        <v>30</v>
      </c>
      <c r="H148" s="19">
        <v>2</v>
      </c>
      <c r="I148" s="76">
        <v>110</v>
      </c>
      <c r="J148" s="11"/>
      <c r="K148" s="12">
        <f t="shared" si="41"/>
        <v>0</v>
      </c>
      <c r="L148" s="119">
        <f t="shared" si="39"/>
        <v>121</v>
      </c>
      <c r="M148" s="119">
        <f t="shared" si="40"/>
        <v>165</v>
      </c>
    </row>
    <row r="149" spans="1:13" ht="19.5" x14ac:dyDescent="0.25">
      <c r="A149" s="22">
        <v>50</v>
      </c>
      <c r="B149" s="20" t="s">
        <v>22</v>
      </c>
      <c r="C149" s="414"/>
      <c r="D149" s="8" t="s">
        <v>42</v>
      </c>
      <c r="E149" s="19" t="s">
        <v>39</v>
      </c>
      <c r="F149" s="19">
        <v>15</v>
      </c>
      <c r="G149" s="19">
        <v>15</v>
      </c>
      <c r="H149" s="19">
        <v>2</v>
      </c>
      <c r="I149" s="76">
        <v>75</v>
      </c>
      <c r="J149" s="11"/>
      <c r="K149" s="12">
        <f t="shared" si="41"/>
        <v>0</v>
      </c>
      <c r="L149" s="119">
        <f t="shared" si="39"/>
        <v>83</v>
      </c>
      <c r="M149" s="119">
        <f t="shared" si="40"/>
        <v>115</v>
      </c>
    </row>
    <row r="150" spans="1:13" ht="19.5" x14ac:dyDescent="0.25">
      <c r="A150" s="22">
        <v>50</v>
      </c>
      <c r="B150" s="20" t="s">
        <v>22</v>
      </c>
      <c r="C150" s="414"/>
      <c r="D150" s="8" t="s">
        <v>42</v>
      </c>
      <c r="E150" s="19" t="s">
        <v>39</v>
      </c>
      <c r="F150" s="19">
        <v>15</v>
      </c>
      <c r="G150" s="19">
        <v>20</v>
      </c>
      <c r="H150" s="19">
        <v>2</v>
      </c>
      <c r="I150" s="76">
        <v>90</v>
      </c>
      <c r="J150" s="11"/>
      <c r="K150" s="12">
        <f t="shared" si="41"/>
        <v>0</v>
      </c>
      <c r="L150" s="119">
        <f t="shared" si="39"/>
        <v>99</v>
      </c>
      <c r="M150" s="119">
        <f t="shared" si="40"/>
        <v>135</v>
      </c>
    </row>
    <row r="151" spans="1:13" ht="19.5" x14ac:dyDescent="0.25">
      <c r="A151" s="22">
        <v>50</v>
      </c>
      <c r="B151" s="20" t="s">
        <v>22</v>
      </c>
      <c r="C151" s="414"/>
      <c r="D151" s="8" t="s">
        <v>42</v>
      </c>
      <c r="E151" s="19" t="s">
        <v>39</v>
      </c>
      <c r="F151" s="19">
        <v>15</v>
      </c>
      <c r="G151" s="19">
        <v>25</v>
      </c>
      <c r="H151" s="19">
        <v>2</v>
      </c>
      <c r="I151" s="76">
        <v>105</v>
      </c>
      <c r="J151" s="11"/>
      <c r="K151" s="12">
        <f t="shared" si="41"/>
        <v>0</v>
      </c>
      <c r="L151" s="119">
        <f t="shared" si="39"/>
        <v>116</v>
      </c>
      <c r="M151" s="119">
        <f t="shared" si="40"/>
        <v>160</v>
      </c>
    </row>
    <row r="152" spans="1:13" ht="19.5" x14ac:dyDescent="0.25">
      <c r="A152" s="22">
        <v>50</v>
      </c>
      <c r="B152" s="20" t="s">
        <v>22</v>
      </c>
      <c r="C152" s="414"/>
      <c r="D152" s="8" t="s">
        <v>42</v>
      </c>
      <c r="E152" s="19" t="s">
        <v>39</v>
      </c>
      <c r="F152" s="19">
        <v>15</v>
      </c>
      <c r="G152" s="19">
        <v>30</v>
      </c>
      <c r="H152" s="19">
        <v>2</v>
      </c>
      <c r="I152" s="76">
        <v>115</v>
      </c>
      <c r="J152" s="11"/>
      <c r="K152" s="12">
        <f t="shared" si="41"/>
        <v>0</v>
      </c>
      <c r="L152" s="119">
        <f t="shared" si="39"/>
        <v>127</v>
      </c>
      <c r="M152" s="119">
        <f t="shared" si="40"/>
        <v>175</v>
      </c>
    </row>
    <row r="153" spans="1:13" ht="19.5" x14ac:dyDescent="0.25">
      <c r="A153" s="22"/>
      <c r="B153" s="20"/>
      <c r="C153" s="414"/>
      <c r="D153" s="302" t="s">
        <v>42</v>
      </c>
      <c r="E153" s="19" t="s">
        <v>39</v>
      </c>
      <c r="F153" s="19">
        <v>17.5</v>
      </c>
      <c r="G153" s="19">
        <v>15</v>
      </c>
      <c r="H153" s="19">
        <v>2</v>
      </c>
      <c r="I153" s="76">
        <v>90</v>
      </c>
      <c r="J153" s="11"/>
      <c r="K153" s="12">
        <f t="shared" ref="K153:K154" si="42">J153*I153</f>
        <v>0</v>
      </c>
      <c r="L153" s="119">
        <f t="shared" ref="L153:L154" si="43">CEILING((I153*1.1),1)</f>
        <v>99</v>
      </c>
      <c r="M153" s="119">
        <f t="shared" ref="M153:M154" si="44">CEILING((I153*1.5),5)</f>
        <v>135</v>
      </c>
    </row>
    <row r="154" spans="1:13" ht="19.5" x14ac:dyDescent="0.25">
      <c r="A154" s="22"/>
      <c r="B154" s="20"/>
      <c r="C154" s="414"/>
      <c r="D154" s="302" t="s">
        <v>42</v>
      </c>
      <c r="E154" s="19" t="s">
        <v>39</v>
      </c>
      <c r="F154" s="19">
        <v>17.5</v>
      </c>
      <c r="G154" s="19">
        <v>20</v>
      </c>
      <c r="H154" s="19">
        <v>2</v>
      </c>
      <c r="I154" s="76">
        <v>95</v>
      </c>
      <c r="J154" s="11"/>
      <c r="K154" s="12">
        <f t="shared" si="42"/>
        <v>0</v>
      </c>
      <c r="L154" s="119">
        <f t="shared" si="43"/>
        <v>105</v>
      </c>
      <c r="M154" s="119">
        <f t="shared" si="44"/>
        <v>145</v>
      </c>
    </row>
    <row r="155" spans="1:13" ht="19.5" x14ac:dyDescent="0.25">
      <c r="A155" s="22">
        <v>50</v>
      </c>
      <c r="B155" s="20" t="s">
        <v>22</v>
      </c>
      <c r="C155" s="414"/>
      <c r="D155" s="8" t="s">
        <v>42</v>
      </c>
      <c r="E155" s="19" t="s">
        <v>39</v>
      </c>
      <c r="F155" s="19">
        <v>17.5</v>
      </c>
      <c r="G155" s="19">
        <v>25</v>
      </c>
      <c r="H155" s="19">
        <v>2</v>
      </c>
      <c r="I155" s="76">
        <v>110</v>
      </c>
      <c r="J155" s="11"/>
      <c r="K155" s="12">
        <f t="shared" si="41"/>
        <v>0</v>
      </c>
      <c r="L155" s="119">
        <f t="shared" si="39"/>
        <v>121</v>
      </c>
      <c r="M155" s="119">
        <f t="shared" si="40"/>
        <v>165</v>
      </c>
    </row>
    <row r="156" spans="1:13" ht="19.5" x14ac:dyDescent="0.25">
      <c r="A156" s="22">
        <v>50</v>
      </c>
      <c r="B156" s="20" t="s">
        <v>22</v>
      </c>
      <c r="C156" s="414"/>
      <c r="D156" s="8" t="s">
        <v>42</v>
      </c>
      <c r="E156" s="19" t="s">
        <v>39</v>
      </c>
      <c r="F156" s="19">
        <v>17.5</v>
      </c>
      <c r="G156" s="19">
        <v>30</v>
      </c>
      <c r="H156" s="19">
        <v>2</v>
      </c>
      <c r="I156" s="76">
        <v>130</v>
      </c>
      <c r="J156" s="11"/>
      <c r="K156" s="12">
        <f t="shared" si="41"/>
        <v>0</v>
      </c>
      <c r="L156" s="119">
        <f t="shared" si="39"/>
        <v>143</v>
      </c>
      <c r="M156" s="119">
        <f t="shared" si="40"/>
        <v>195</v>
      </c>
    </row>
    <row r="157" spans="1:13" ht="19.5" x14ac:dyDescent="0.25">
      <c r="A157" s="22">
        <v>50</v>
      </c>
      <c r="B157" s="20" t="s">
        <v>22</v>
      </c>
      <c r="C157" s="414"/>
      <c r="D157" s="8" t="s">
        <v>42</v>
      </c>
      <c r="E157" s="19" t="s">
        <v>39</v>
      </c>
      <c r="F157" s="19">
        <v>20</v>
      </c>
      <c r="G157" s="19">
        <v>15</v>
      </c>
      <c r="H157" s="19">
        <v>2</v>
      </c>
      <c r="I157" s="76">
        <v>90</v>
      </c>
      <c r="J157" s="11"/>
      <c r="K157" s="12">
        <f t="shared" si="41"/>
        <v>0</v>
      </c>
      <c r="L157" s="119">
        <f t="shared" si="39"/>
        <v>99</v>
      </c>
      <c r="M157" s="119">
        <f t="shared" si="40"/>
        <v>135</v>
      </c>
    </row>
    <row r="158" spans="1:13" ht="19.5" x14ac:dyDescent="0.25">
      <c r="A158" s="22">
        <v>50</v>
      </c>
      <c r="B158" s="20" t="s">
        <v>22</v>
      </c>
      <c r="C158" s="414"/>
      <c r="D158" s="8" t="s">
        <v>42</v>
      </c>
      <c r="E158" s="19" t="s">
        <v>39</v>
      </c>
      <c r="F158" s="19">
        <v>20</v>
      </c>
      <c r="G158" s="19">
        <v>20</v>
      </c>
      <c r="H158" s="19">
        <v>2</v>
      </c>
      <c r="I158" s="76">
        <v>110</v>
      </c>
      <c r="J158" s="11"/>
      <c r="K158" s="12">
        <f t="shared" si="41"/>
        <v>0</v>
      </c>
      <c r="L158" s="119">
        <f t="shared" si="39"/>
        <v>121</v>
      </c>
      <c r="M158" s="119">
        <f t="shared" si="40"/>
        <v>165</v>
      </c>
    </row>
    <row r="159" spans="1:13" ht="19.5" x14ac:dyDescent="0.25">
      <c r="A159" s="22">
        <v>50</v>
      </c>
      <c r="B159" s="20" t="s">
        <v>22</v>
      </c>
      <c r="C159" s="414"/>
      <c r="D159" s="8" t="s">
        <v>42</v>
      </c>
      <c r="E159" s="19" t="s">
        <v>39</v>
      </c>
      <c r="F159" s="19">
        <v>20</v>
      </c>
      <c r="G159" s="19">
        <v>25</v>
      </c>
      <c r="H159" s="19">
        <v>2</v>
      </c>
      <c r="I159" s="76">
        <v>120</v>
      </c>
      <c r="J159" s="11"/>
      <c r="K159" s="12">
        <f t="shared" si="41"/>
        <v>0</v>
      </c>
      <c r="L159" s="119">
        <f t="shared" si="39"/>
        <v>132</v>
      </c>
      <c r="M159" s="119">
        <f t="shared" si="40"/>
        <v>180</v>
      </c>
    </row>
    <row r="160" spans="1:13" ht="19.5" x14ac:dyDescent="0.25">
      <c r="A160" s="22">
        <v>50</v>
      </c>
      <c r="B160" s="20" t="s">
        <v>22</v>
      </c>
      <c r="C160" s="414"/>
      <c r="D160" s="8" t="s">
        <v>42</v>
      </c>
      <c r="E160" s="19" t="s">
        <v>39</v>
      </c>
      <c r="F160" s="19">
        <v>20</v>
      </c>
      <c r="G160" s="19">
        <v>30</v>
      </c>
      <c r="H160" s="19">
        <v>2</v>
      </c>
      <c r="I160" s="76">
        <v>130</v>
      </c>
      <c r="J160" s="11"/>
      <c r="K160" s="12">
        <f t="shared" si="41"/>
        <v>0</v>
      </c>
      <c r="L160" s="119">
        <f t="shared" si="39"/>
        <v>143</v>
      </c>
      <c r="M160" s="119">
        <f t="shared" si="40"/>
        <v>195</v>
      </c>
    </row>
    <row r="161" spans="1:13" ht="19.5" x14ac:dyDescent="0.25">
      <c r="A161" s="22">
        <v>50</v>
      </c>
      <c r="B161" s="20" t="s">
        <v>22</v>
      </c>
      <c r="C161" s="414"/>
      <c r="D161" s="8" t="s">
        <v>42</v>
      </c>
      <c r="E161" s="19" t="s">
        <v>39</v>
      </c>
      <c r="F161" s="19">
        <v>26</v>
      </c>
      <c r="G161" s="19">
        <v>25</v>
      </c>
      <c r="H161" s="19">
        <v>2</v>
      </c>
      <c r="I161" s="76">
        <v>130</v>
      </c>
      <c r="J161" s="11"/>
      <c r="K161" s="12">
        <f t="shared" si="41"/>
        <v>0</v>
      </c>
      <c r="L161" s="119">
        <f t="shared" si="39"/>
        <v>143</v>
      </c>
      <c r="M161" s="119">
        <f t="shared" si="40"/>
        <v>195</v>
      </c>
    </row>
    <row r="162" spans="1:13" ht="19.5" x14ac:dyDescent="0.25">
      <c r="A162" s="22">
        <v>50</v>
      </c>
      <c r="B162" s="20" t="s">
        <v>22</v>
      </c>
      <c r="C162" s="414"/>
      <c r="D162" s="8" t="s">
        <v>42</v>
      </c>
      <c r="E162" s="19" t="s">
        <v>39</v>
      </c>
      <c r="F162" s="19">
        <v>26</v>
      </c>
      <c r="G162" s="19">
        <v>30</v>
      </c>
      <c r="H162" s="19">
        <v>2</v>
      </c>
      <c r="I162" s="76">
        <v>155</v>
      </c>
      <c r="J162" s="11"/>
      <c r="K162" s="12">
        <f t="shared" si="41"/>
        <v>0</v>
      </c>
      <c r="L162" s="119">
        <f t="shared" si="39"/>
        <v>171</v>
      </c>
      <c r="M162" s="119">
        <f t="shared" si="40"/>
        <v>235</v>
      </c>
    </row>
    <row r="163" spans="1:13" ht="19.5" x14ac:dyDescent="0.25">
      <c r="A163" s="22">
        <v>50</v>
      </c>
      <c r="B163" s="20" t="s">
        <v>22</v>
      </c>
      <c r="C163" s="414"/>
      <c r="D163" s="8" t="s">
        <v>42</v>
      </c>
      <c r="E163" s="19" t="s">
        <v>39</v>
      </c>
      <c r="F163" s="19">
        <v>26</v>
      </c>
      <c r="G163" s="19">
        <v>35</v>
      </c>
      <c r="H163" s="19">
        <v>2</v>
      </c>
      <c r="I163" s="76">
        <v>170</v>
      </c>
      <c r="J163" s="11"/>
      <c r="K163" s="12">
        <f t="shared" si="41"/>
        <v>0</v>
      </c>
      <c r="L163" s="119">
        <f t="shared" si="39"/>
        <v>187</v>
      </c>
      <c r="M163" s="119">
        <f t="shared" si="40"/>
        <v>255</v>
      </c>
    </row>
    <row r="164" spans="1:13" ht="19.5" x14ac:dyDescent="0.25">
      <c r="A164" s="22">
        <v>50</v>
      </c>
      <c r="B164" s="20" t="s">
        <v>22</v>
      </c>
      <c r="C164" s="414"/>
      <c r="D164" s="8" t="s">
        <v>42</v>
      </c>
      <c r="E164" s="19" t="s">
        <v>39</v>
      </c>
      <c r="F164" s="19">
        <v>26</v>
      </c>
      <c r="G164" s="19">
        <v>40</v>
      </c>
      <c r="H164" s="19">
        <v>2</v>
      </c>
      <c r="I164" s="76">
        <v>180</v>
      </c>
      <c r="J164" s="11"/>
      <c r="K164" s="12">
        <f t="shared" si="41"/>
        <v>0</v>
      </c>
      <c r="L164" s="119">
        <f t="shared" si="39"/>
        <v>198</v>
      </c>
      <c r="M164" s="119">
        <f t="shared" si="40"/>
        <v>270</v>
      </c>
    </row>
    <row r="165" spans="1:13" ht="19.5" x14ac:dyDescent="0.25">
      <c r="A165" s="22">
        <v>50</v>
      </c>
      <c r="B165" s="20" t="s">
        <v>22</v>
      </c>
      <c r="C165" s="414"/>
      <c r="D165" s="8" t="s">
        <v>42</v>
      </c>
      <c r="E165" s="19" t="s">
        <v>39</v>
      </c>
      <c r="F165" s="19">
        <v>32</v>
      </c>
      <c r="G165" s="19">
        <v>25</v>
      </c>
      <c r="H165" s="19">
        <v>2</v>
      </c>
      <c r="I165" s="76">
        <v>160</v>
      </c>
      <c r="J165" s="11"/>
      <c r="K165" s="12">
        <f t="shared" si="41"/>
        <v>0</v>
      </c>
      <c r="L165" s="119">
        <f t="shared" si="39"/>
        <v>176</v>
      </c>
      <c r="M165" s="119">
        <f t="shared" si="40"/>
        <v>240</v>
      </c>
    </row>
    <row r="166" spans="1:13" ht="19.5" x14ac:dyDescent="0.25">
      <c r="A166" s="22">
        <v>50</v>
      </c>
      <c r="B166" s="20" t="s">
        <v>22</v>
      </c>
      <c r="C166" s="414"/>
      <c r="D166" s="8" t="s">
        <v>42</v>
      </c>
      <c r="E166" s="19" t="s">
        <v>39</v>
      </c>
      <c r="F166" s="19">
        <v>32</v>
      </c>
      <c r="G166" s="19">
        <v>30</v>
      </c>
      <c r="H166" s="19">
        <v>2</v>
      </c>
      <c r="I166" s="76">
        <v>175</v>
      </c>
      <c r="J166" s="11"/>
      <c r="K166" s="12">
        <f t="shared" si="41"/>
        <v>0</v>
      </c>
      <c r="L166" s="119">
        <f t="shared" si="39"/>
        <v>193</v>
      </c>
      <c r="M166" s="119">
        <f t="shared" si="40"/>
        <v>265</v>
      </c>
    </row>
    <row r="167" spans="1:13" ht="19.5" x14ac:dyDescent="0.25">
      <c r="A167" s="22">
        <v>50</v>
      </c>
      <c r="B167" s="20" t="s">
        <v>22</v>
      </c>
      <c r="C167" s="414"/>
      <c r="D167" s="8" t="s">
        <v>42</v>
      </c>
      <c r="E167" s="19" t="s">
        <v>39</v>
      </c>
      <c r="F167" s="19">
        <v>32</v>
      </c>
      <c r="G167" s="19">
        <v>35</v>
      </c>
      <c r="H167" s="19">
        <v>2</v>
      </c>
      <c r="I167" s="76">
        <v>190</v>
      </c>
      <c r="J167" s="11"/>
      <c r="K167" s="12">
        <f t="shared" si="41"/>
        <v>0</v>
      </c>
      <c r="L167" s="119">
        <f t="shared" si="39"/>
        <v>209</v>
      </c>
      <c r="M167" s="119">
        <f t="shared" si="40"/>
        <v>285</v>
      </c>
    </row>
    <row r="168" spans="1:13" ht="19.5" x14ac:dyDescent="0.25">
      <c r="A168" s="22">
        <v>50</v>
      </c>
      <c r="B168" s="20" t="s">
        <v>22</v>
      </c>
      <c r="C168" s="414"/>
      <c r="D168" s="8" t="s">
        <v>42</v>
      </c>
      <c r="E168" s="19" t="s">
        <v>39</v>
      </c>
      <c r="F168" s="19">
        <v>32</v>
      </c>
      <c r="G168" s="19">
        <v>40</v>
      </c>
      <c r="H168" s="19">
        <v>2</v>
      </c>
      <c r="I168" s="76">
        <v>220</v>
      </c>
      <c r="J168" s="11"/>
      <c r="K168" s="12">
        <f t="shared" si="41"/>
        <v>0</v>
      </c>
      <c r="L168" s="119">
        <f t="shared" si="39"/>
        <v>242</v>
      </c>
      <c r="M168" s="119">
        <f t="shared" si="40"/>
        <v>330</v>
      </c>
    </row>
    <row r="169" spans="1:13" ht="29.25" customHeight="1" x14ac:dyDescent="0.25">
      <c r="A169" s="88"/>
      <c r="B169" s="89"/>
      <c r="C169" s="90"/>
      <c r="D169" s="89"/>
      <c r="E169" s="89"/>
      <c r="F169" s="89"/>
      <c r="G169" s="89"/>
      <c r="H169" s="89"/>
      <c r="I169" s="151"/>
      <c r="J169" s="73"/>
      <c r="K169" s="74"/>
      <c r="L169" s="87"/>
    </row>
    <row r="170" spans="1:13" ht="55.5" customHeight="1" x14ac:dyDescent="0.25">
      <c r="A170" s="22" t="s">
        <v>39</v>
      </c>
      <c r="B170" s="20" t="s">
        <v>22</v>
      </c>
      <c r="C170" s="415"/>
      <c r="D170" s="244" t="s">
        <v>178</v>
      </c>
      <c r="E170" s="19">
        <v>0.22</v>
      </c>
      <c r="F170" s="19">
        <v>5</v>
      </c>
      <c r="G170" s="19" t="s">
        <v>39</v>
      </c>
      <c r="H170" s="19">
        <v>30</v>
      </c>
      <c r="I170" s="76">
        <v>760</v>
      </c>
      <c r="J170" s="11"/>
      <c r="K170" s="12">
        <f t="shared" ref="K170" si="45">J170*I170</f>
        <v>0</v>
      </c>
      <c r="L170" s="119">
        <f>CEILING((I170*1.1),1)</f>
        <v>836</v>
      </c>
      <c r="M170" s="119">
        <f>CEILING((I170*1.5),10)</f>
        <v>1140</v>
      </c>
    </row>
    <row r="171" spans="1:13" ht="55.5" customHeight="1" x14ac:dyDescent="0.25">
      <c r="A171" s="22" t="s">
        <v>39</v>
      </c>
      <c r="B171" s="20" t="s">
        <v>22</v>
      </c>
      <c r="C171" s="387"/>
      <c r="D171" s="8" t="s">
        <v>178</v>
      </c>
      <c r="E171" s="19">
        <v>0.25</v>
      </c>
      <c r="F171" s="19">
        <v>7</v>
      </c>
      <c r="G171" s="19" t="s">
        <v>39</v>
      </c>
      <c r="H171" s="19">
        <v>30</v>
      </c>
      <c r="I171" s="76">
        <v>770</v>
      </c>
      <c r="J171" s="11"/>
      <c r="K171" s="12">
        <f t="shared" si="41"/>
        <v>0</v>
      </c>
      <c r="L171" s="119">
        <f>CEILING((I171*1.1),1)</f>
        <v>847</v>
      </c>
      <c r="M171" s="119">
        <f>CEILING((I171*1.5),10)</f>
        <v>1160</v>
      </c>
    </row>
    <row r="172" spans="1:13" ht="56.25" customHeight="1" x14ac:dyDescent="0.25">
      <c r="A172" s="22" t="s">
        <v>39</v>
      </c>
      <c r="B172" s="20" t="s">
        <v>22</v>
      </c>
      <c r="C172" s="387"/>
      <c r="D172" s="8" t="s">
        <v>178</v>
      </c>
      <c r="E172" s="19">
        <v>0.28000000000000003</v>
      </c>
      <c r="F172" s="19">
        <v>9</v>
      </c>
      <c r="G172" s="19" t="s">
        <v>39</v>
      </c>
      <c r="H172" s="19">
        <v>30</v>
      </c>
      <c r="I172" s="76">
        <v>780</v>
      </c>
      <c r="J172" s="11"/>
      <c r="K172" s="12">
        <f t="shared" si="41"/>
        <v>0</v>
      </c>
      <c r="L172" s="119">
        <f>CEILING((I172*1.1),1)</f>
        <v>858</v>
      </c>
      <c r="M172" s="119">
        <f>CEILING((I172*1.5),10)</f>
        <v>1170</v>
      </c>
    </row>
    <row r="173" spans="1:13" ht="55.5" customHeight="1" x14ac:dyDescent="0.25">
      <c r="A173" s="22" t="s">
        <v>39</v>
      </c>
      <c r="B173" s="20" t="s">
        <v>22</v>
      </c>
      <c r="C173" s="387"/>
      <c r="D173" s="8" t="s">
        <v>178</v>
      </c>
      <c r="E173" s="19">
        <v>0.3</v>
      </c>
      <c r="F173" s="19">
        <v>14</v>
      </c>
      <c r="G173" s="19" t="s">
        <v>39</v>
      </c>
      <c r="H173" s="19">
        <v>30</v>
      </c>
      <c r="I173" s="76">
        <v>800</v>
      </c>
      <c r="J173" s="11"/>
      <c r="K173" s="12">
        <f t="shared" si="41"/>
        <v>0</v>
      </c>
      <c r="L173" s="119">
        <f>CEILING((I173*1.1),1)</f>
        <v>880</v>
      </c>
      <c r="M173" s="119">
        <f>CEILING((I173*1.5),10)</f>
        <v>1200</v>
      </c>
    </row>
    <row r="174" spans="1:13" ht="57.75" customHeight="1" x14ac:dyDescent="0.25">
      <c r="A174" s="22" t="s">
        <v>39</v>
      </c>
      <c r="B174" s="20" t="s">
        <v>22</v>
      </c>
      <c r="C174" s="389"/>
      <c r="D174" s="8" t="s">
        <v>178</v>
      </c>
      <c r="E174" s="19">
        <v>0.38</v>
      </c>
      <c r="F174" s="19">
        <v>18</v>
      </c>
      <c r="G174" s="19" t="s">
        <v>39</v>
      </c>
      <c r="H174" s="19">
        <v>30</v>
      </c>
      <c r="I174" s="76">
        <v>815</v>
      </c>
      <c r="J174" s="11"/>
      <c r="K174" s="12">
        <f t="shared" si="41"/>
        <v>0</v>
      </c>
      <c r="L174" s="119">
        <f>CEILING((I174*1.1),1)</f>
        <v>897</v>
      </c>
      <c r="M174" s="119">
        <f>CEILING((I174*1.5),10)</f>
        <v>1230</v>
      </c>
    </row>
    <row r="175" spans="1:13" ht="29.25" customHeight="1" x14ac:dyDescent="0.25">
      <c r="A175" s="88"/>
      <c r="B175" s="89"/>
      <c r="C175" s="90"/>
      <c r="D175" s="89"/>
      <c r="E175" s="89"/>
      <c r="F175" s="89"/>
      <c r="G175" s="89"/>
      <c r="H175" s="89"/>
      <c r="I175" s="151"/>
      <c r="J175" s="73"/>
      <c r="K175" s="74"/>
      <c r="L175" s="87"/>
    </row>
    <row r="176" spans="1:13" ht="19.5" x14ac:dyDescent="0.25">
      <c r="A176" s="22">
        <v>50</v>
      </c>
      <c r="B176" s="20" t="s">
        <v>22</v>
      </c>
      <c r="C176" s="414"/>
      <c r="D176" s="8" t="s">
        <v>41</v>
      </c>
      <c r="E176" s="19">
        <v>0.22</v>
      </c>
      <c r="F176" s="19">
        <v>5</v>
      </c>
      <c r="G176" s="19">
        <v>15</v>
      </c>
      <c r="H176" s="19">
        <v>3</v>
      </c>
      <c r="I176" s="76">
        <v>80</v>
      </c>
      <c r="J176" s="11"/>
      <c r="K176" s="12">
        <f t="shared" si="41"/>
        <v>0</v>
      </c>
      <c r="L176" s="119">
        <f t="shared" ref="L176:L195" si="46">CEILING((I176*1.1),1)</f>
        <v>88</v>
      </c>
      <c r="M176" s="119">
        <f t="shared" ref="M176:M195" si="47">CEILING((I176*1.5),5)</f>
        <v>120</v>
      </c>
    </row>
    <row r="177" spans="1:13" ht="19.5" x14ac:dyDescent="0.25">
      <c r="A177" s="22">
        <v>50</v>
      </c>
      <c r="B177" s="20" t="s">
        <v>22</v>
      </c>
      <c r="C177" s="414"/>
      <c r="D177" s="8" t="s">
        <v>41</v>
      </c>
      <c r="E177" s="19">
        <v>0.22</v>
      </c>
      <c r="F177" s="19">
        <v>5</v>
      </c>
      <c r="G177" s="19">
        <v>20</v>
      </c>
      <c r="H177" s="19">
        <v>3</v>
      </c>
      <c r="I177" s="76">
        <v>85</v>
      </c>
      <c r="J177" s="11"/>
      <c r="K177" s="12">
        <f t="shared" si="41"/>
        <v>0</v>
      </c>
      <c r="L177" s="119">
        <f t="shared" si="46"/>
        <v>94</v>
      </c>
      <c r="M177" s="119">
        <f t="shared" si="47"/>
        <v>130</v>
      </c>
    </row>
    <row r="178" spans="1:13" ht="19.5" x14ac:dyDescent="0.25">
      <c r="A178" s="22">
        <v>50</v>
      </c>
      <c r="B178" s="20" t="s">
        <v>22</v>
      </c>
      <c r="C178" s="414"/>
      <c r="D178" s="8" t="s">
        <v>41</v>
      </c>
      <c r="E178" s="19">
        <v>0.22</v>
      </c>
      <c r="F178" s="19">
        <v>5</v>
      </c>
      <c r="G178" s="19">
        <v>25</v>
      </c>
      <c r="H178" s="19">
        <v>3</v>
      </c>
      <c r="I178" s="76">
        <v>90</v>
      </c>
      <c r="J178" s="11"/>
      <c r="K178" s="12">
        <f t="shared" si="41"/>
        <v>0</v>
      </c>
      <c r="L178" s="119">
        <f t="shared" si="46"/>
        <v>99</v>
      </c>
      <c r="M178" s="119">
        <f t="shared" si="47"/>
        <v>135</v>
      </c>
    </row>
    <row r="179" spans="1:13" ht="19.5" x14ac:dyDescent="0.25">
      <c r="A179" s="22">
        <v>50</v>
      </c>
      <c r="B179" s="20" t="s">
        <v>22</v>
      </c>
      <c r="C179" s="414"/>
      <c r="D179" s="8" t="s">
        <v>41</v>
      </c>
      <c r="E179" s="19">
        <v>0.22</v>
      </c>
      <c r="F179" s="19">
        <v>5</v>
      </c>
      <c r="G179" s="19">
        <v>30</v>
      </c>
      <c r="H179" s="19">
        <v>3</v>
      </c>
      <c r="I179" s="76">
        <v>100</v>
      </c>
      <c r="J179" s="11"/>
      <c r="K179" s="12">
        <f t="shared" si="41"/>
        <v>0</v>
      </c>
      <c r="L179" s="119">
        <f t="shared" si="46"/>
        <v>110</v>
      </c>
      <c r="M179" s="119">
        <f t="shared" si="47"/>
        <v>150</v>
      </c>
    </row>
    <row r="180" spans="1:13" ht="19.5" x14ac:dyDescent="0.25">
      <c r="A180" s="22">
        <v>50</v>
      </c>
      <c r="B180" s="20" t="s">
        <v>22</v>
      </c>
      <c r="C180" s="414"/>
      <c r="D180" s="8" t="s">
        <v>41</v>
      </c>
      <c r="E180" s="19">
        <v>0.25</v>
      </c>
      <c r="F180" s="19">
        <v>7</v>
      </c>
      <c r="G180" s="19">
        <v>15</v>
      </c>
      <c r="H180" s="19">
        <v>3</v>
      </c>
      <c r="I180" s="76">
        <v>80</v>
      </c>
      <c r="J180" s="11"/>
      <c r="K180" s="12">
        <f t="shared" si="41"/>
        <v>0</v>
      </c>
      <c r="L180" s="119">
        <f t="shared" si="46"/>
        <v>88</v>
      </c>
      <c r="M180" s="119">
        <f t="shared" si="47"/>
        <v>120</v>
      </c>
    </row>
    <row r="181" spans="1:13" ht="19.5" x14ac:dyDescent="0.25">
      <c r="A181" s="22">
        <v>50</v>
      </c>
      <c r="B181" s="20" t="s">
        <v>22</v>
      </c>
      <c r="C181" s="414"/>
      <c r="D181" s="8" t="s">
        <v>41</v>
      </c>
      <c r="E181" s="19">
        <v>0.25</v>
      </c>
      <c r="F181" s="19">
        <v>7</v>
      </c>
      <c r="G181" s="19">
        <v>20</v>
      </c>
      <c r="H181" s="19">
        <v>3</v>
      </c>
      <c r="I181" s="76">
        <v>85</v>
      </c>
      <c r="J181" s="11"/>
      <c r="K181" s="12">
        <f t="shared" si="41"/>
        <v>0</v>
      </c>
      <c r="L181" s="119">
        <f t="shared" si="46"/>
        <v>94</v>
      </c>
      <c r="M181" s="119">
        <f t="shared" si="47"/>
        <v>130</v>
      </c>
    </row>
    <row r="182" spans="1:13" ht="19.5" x14ac:dyDescent="0.25">
      <c r="A182" s="22">
        <v>50</v>
      </c>
      <c r="B182" s="20" t="s">
        <v>22</v>
      </c>
      <c r="C182" s="414"/>
      <c r="D182" s="8" t="s">
        <v>41</v>
      </c>
      <c r="E182" s="19">
        <v>0.25</v>
      </c>
      <c r="F182" s="19">
        <v>7</v>
      </c>
      <c r="G182" s="19">
        <v>25</v>
      </c>
      <c r="H182" s="19">
        <v>3</v>
      </c>
      <c r="I182" s="76">
        <v>90</v>
      </c>
      <c r="J182" s="11"/>
      <c r="K182" s="12">
        <f t="shared" si="41"/>
        <v>0</v>
      </c>
      <c r="L182" s="119">
        <f t="shared" si="46"/>
        <v>99</v>
      </c>
      <c r="M182" s="119">
        <f t="shared" si="47"/>
        <v>135</v>
      </c>
    </row>
    <row r="183" spans="1:13" ht="19.5" x14ac:dyDescent="0.25">
      <c r="A183" s="22">
        <v>50</v>
      </c>
      <c r="B183" s="20" t="s">
        <v>22</v>
      </c>
      <c r="C183" s="414"/>
      <c r="D183" s="8" t="s">
        <v>41</v>
      </c>
      <c r="E183" s="19">
        <v>0.25</v>
      </c>
      <c r="F183" s="19">
        <v>7</v>
      </c>
      <c r="G183" s="19">
        <v>30</v>
      </c>
      <c r="H183" s="19">
        <v>3</v>
      </c>
      <c r="I183" s="76">
        <v>100</v>
      </c>
      <c r="J183" s="11"/>
      <c r="K183" s="12">
        <f t="shared" si="41"/>
        <v>0</v>
      </c>
      <c r="L183" s="119">
        <f t="shared" si="46"/>
        <v>110</v>
      </c>
      <c r="M183" s="119">
        <f t="shared" si="47"/>
        <v>150</v>
      </c>
    </row>
    <row r="184" spans="1:13" ht="19.5" x14ac:dyDescent="0.25">
      <c r="A184" s="22">
        <v>50</v>
      </c>
      <c r="B184" s="20" t="s">
        <v>22</v>
      </c>
      <c r="C184" s="414"/>
      <c r="D184" s="8" t="s">
        <v>41</v>
      </c>
      <c r="E184" s="19">
        <v>0.28000000000000003</v>
      </c>
      <c r="F184" s="19">
        <v>9</v>
      </c>
      <c r="G184" s="19">
        <v>15</v>
      </c>
      <c r="H184" s="19">
        <v>3</v>
      </c>
      <c r="I184" s="76">
        <v>80</v>
      </c>
      <c r="J184" s="11"/>
      <c r="K184" s="12">
        <f t="shared" si="41"/>
        <v>0</v>
      </c>
      <c r="L184" s="119">
        <f t="shared" si="46"/>
        <v>88</v>
      </c>
      <c r="M184" s="119">
        <f t="shared" si="47"/>
        <v>120</v>
      </c>
    </row>
    <row r="185" spans="1:13" ht="19.5" x14ac:dyDescent="0.25">
      <c r="A185" s="22">
        <v>50</v>
      </c>
      <c r="B185" s="20" t="s">
        <v>22</v>
      </c>
      <c r="C185" s="414"/>
      <c r="D185" s="8" t="s">
        <v>41</v>
      </c>
      <c r="E185" s="19">
        <v>0.28000000000000003</v>
      </c>
      <c r="F185" s="19">
        <v>9</v>
      </c>
      <c r="G185" s="19">
        <v>20</v>
      </c>
      <c r="H185" s="19">
        <v>3</v>
      </c>
      <c r="I185" s="76">
        <v>85</v>
      </c>
      <c r="J185" s="11"/>
      <c r="K185" s="12">
        <f t="shared" si="41"/>
        <v>0</v>
      </c>
      <c r="L185" s="119">
        <f t="shared" si="46"/>
        <v>94</v>
      </c>
      <c r="M185" s="119">
        <f t="shared" si="47"/>
        <v>130</v>
      </c>
    </row>
    <row r="186" spans="1:13" ht="19.5" x14ac:dyDescent="0.25">
      <c r="A186" s="22">
        <v>50</v>
      </c>
      <c r="B186" s="20" t="s">
        <v>22</v>
      </c>
      <c r="C186" s="414"/>
      <c r="D186" s="8" t="s">
        <v>41</v>
      </c>
      <c r="E186" s="19">
        <v>0.28000000000000003</v>
      </c>
      <c r="F186" s="19">
        <v>9</v>
      </c>
      <c r="G186" s="19">
        <v>25</v>
      </c>
      <c r="H186" s="19">
        <v>3</v>
      </c>
      <c r="I186" s="76">
        <v>90</v>
      </c>
      <c r="J186" s="11"/>
      <c r="K186" s="12">
        <f t="shared" si="41"/>
        <v>0</v>
      </c>
      <c r="L186" s="119">
        <f t="shared" si="46"/>
        <v>99</v>
      </c>
      <c r="M186" s="119">
        <f t="shared" si="47"/>
        <v>135</v>
      </c>
    </row>
    <row r="187" spans="1:13" ht="19.5" x14ac:dyDescent="0.25">
      <c r="A187" s="22">
        <v>50</v>
      </c>
      <c r="B187" s="20" t="s">
        <v>22</v>
      </c>
      <c r="C187" s="414"/>
      <c r="D187" s="8" t="s">
        <v>41</v>
      </c>
      <c r="E187" s="19">
        <v>0.28000000000000003</v>
      </c>
      <c r="F187" s="19">
        <v>9</v>
      </c>
      <c r="G187" s="19">
        <v>30</v>
      </c>
      <c r="H187" s="19">
        <v>3</v>
      </c>
      <c r="I187" s="76">
        <v>100</v>
      </c>
      <c r="J187" s="11"/>
      <c r="K187" s="12">
        <f t="shared" si="41"/>
        <v>0</v>
      </c>
      <c r="L187" s="119">
        <f t="shared" si="46"/>
        <v>110</v>
      </c>
      <c r="M187" s="119">
        <f t="shared" si="47"/>
        <v>150</v>
      </c>
    </row>
    <row r="188" spans="1:13" ht="19.5" x14ac:dyDescent="0.25">
      <c r="A188" s="22">
        <v>50</v>
      </c>
      <c r="B188" s="20" t="s">
        <v>22</v>
      </c>
      <c r="C188" s="414"/>
      <c r="D188" s="8" t="s">
        <v>41</v>
      </c>
      <c r="E188" s="19">
        <v>0.3</v>
      </c>
      <c r="F188" s="19">
        <v>14</v>
      </c>
      <c r="G188" s="19">
        <v>15</v>
      </c>
      <c r="H188" s="19">
        <v>3</v>
      </c>
      <c r="I188" s="76">
        <v>80</v>
      </c>
      <c r="J188" s="11"/>
      <c r="K188" s="12">
        <f t="shared" si="41"/>
        <v>0</v>
      </c>
      <c r="L188" s="119">
        <f t="shared" si="46"/>
        <v>88</v>
      </c>
      <c r="M188" s="119">
        <f t="shared" si="47"/>
        <v>120</v>
      </c>
    </row>
    <row r="189" spans="1:13" ht="19.5" x14ac:dyDescent="0.25">
      <c r="A189" s="22">
        <v>50</v>
      </c>
      <c r="B189" s="20" t="s">
        <v>22</v>
      </c>
      <c r="C189" s="414"/>
      <c r="D189" s="8" t="s">
        <v>41</v>
      </c>
      <c r="E189" s="19">
        <v>0.3</v>
      </c>
      <c r="F189" s="19">
        <v>14</v>
      </c>
      <c r="G189" s="19">
        <v>20</v>
      </c>
      <c r="H189" s="19">
        <v>3</v>
      </c>
      <c r="I189" s="76">
        <v>85</v>
      </c>
      <c r="J189" s="11"/>
      <c r="K189" s="12">
        <f t="shared" si="41"/>
        <v>0</v>
      </c>
      <c r="L189" s="119">
        <f t="shared" si="46"/>
        <v>94</v>
      </c>
      <c r="M189" s="119">
        <f t="shared" si="47"/>
        <v>130</v>
      </c>
    </row>
    <row r="190" spans="1:13" ht="19.5" x14ac:dyDescent="0.25">
      <c r="A190" s="22">
        <v>50</v>
      </c>
      <c r="B190" s="20" t="s">
        <v>22</v>
      </c>
      <c r="C190" s="414"/>
      <c r="D190" s="8" t="s">
        <v>41</v>
      </c>
      <c r="E190" s="19">
        <v>0.3</v>
      </c>
      <c r="F190" s="19">
        <v>14</v>
      </c>
      <c r="G190" s="19">
        <v>25</v>
      </c>
      <c r="H190" s="19">
        <v>3</v>
      </c>
      <c r="I190" s="76">
        <v>90</v>
      </c>
      <c r="J190" s="11"/>
      <c r="K190" s="12">
        <f t="shared" si="41"/>
        <v>0</v>
      </c>
      <c r="L190" s="119">
        <f t="shared" si="46"/>
        <v>99</v>
      </c>
      <c r="M190" s="119">
        <f t="shared" si="47"/>
        <v>135</v>
      </c>
    </row>
    <row r="191" spans="1:13" ht="19.5" x14ac:dyDescent="0.25">
      <c r="A191" s="22">
        <v>50</v>
      </c>
      <c r="B191" s="20" t="s">
        <v>22</v>
      </c>
      <c r="C191" s="414"/>
      <c r="D191" s="8" t="s">
        <v>41</v>
      </c>
      <c r="E191" s="19">
        <v>0.3</v>
      </c>
      <c r="F191" s="19">
        <v>14</v>
      </c>
      <c r="G191" s="19">
        <v>30</v>
      </c>
      <c r="H191" s="19">
        <v>3</v>
      </c>
      <c r="I191" s="76">
        <v>100</v>
      </c>
      <c r="J191" s="11"/>
      <c r="K191" s="12">
        <f t="shared" si="41"/>
        <v>0</v>
      </c>
      <c r="L191" s="119">
        <f t="shared" si="46"/>
        <v>110</v>
      </c>
      <c r="M191" s="119">
        <f t="shared" si="47"/>
        <v>150</v>
      </c>
    </row>
    <row r="192" spans="1:13" ht="19.5" x14ac:dyDescent="0.25">
      <c r="A192" s="22">
        <v>50</v>
      </c>
      <c r="B192" s="20" t="s">
        <v>22</v>
      </c>
      <c r="C192" s="414"/>
      <c r="D192" s="8" t="s">
        <v>41</v>
      </c>
      <c r="E192" s="19">
        <v>0.38</v>
      </c>
      <c r="F192" s="19">
        <v>18</v>
      </c>
      <c r="G192" s="19">
        <v>15</v>
      </c>
      <c r="H192" s="19">
        <v>3</v>
      </c>
      <c r="I192" s="76">
        <v>80</v>
      </c>
      <c r="J192" s="11"/>
      <c r="K192" s="12">
        <f t="shared" si="41"/>
        <v>0</v>
      </c>
      <c r="L192" s="119">
        <f t="shared" si="46"/>
        <v>88</v>
      </c>
      <c r="M192" s="119">
        <f t="shared" si="47"/>
        <v>120</v>
      </c>
    </row>
    <row r="193" spans="1:13" ht="19.5" x14ac:dyDescent="0.25">
      <c r="A193" s="22">
        <v>50</v>
      </c>
      <c r="B193" s="20" t="s">
        <v>22</v>
      </c>
      <c r="C193" s="414"/>
      <c r="D193" s="8" t="s">
        <v>41</v>
      </c>
      <c r="E193" s="19">
        <v>0.38</v>
      </c>
      <c r="F193" s="19">
        <v>18</v>
      </c>
      <c r="G193" s="19">
        <v>20</v>
      </c>
      <c r="H193" s="19">
        <v>3</v>
      </c>
      <c r="I193" s="76">
        <v>85</v>
      </c>
      <c r="J193" s="11"/>
      <c r="K193" s="12">
        <f t="shared" si="41"/>
        <v>0</v>
      </c>
      <c r="L193" s="119">
        <f t="shared" si="46"/>
        <v>94</v>
      </c>
      <c r="M193" s="119">
        <f t="shared" si="47"/>
        <v>130</v>
      </c>
    </row>
    <row r="194" spans="1:13" ht="19.5" x14ac:dyDescent="0.25">
      <c r="A194" s="22">
        <v>50</v>
      </c>
      <c r="B194" s="20" t="s">
        <v>22</v>
      </c>
      <c r="C194" s="414"/>
      <c r="D194" s="8" t="s">
        <v>41</v>
      </c>
      <c r="E194" s="19">
        <v>0.38</v>
      </c>
      <c r="F194" s="19">
        <v>18</v>
      </c>
      <c r="G194" s="19">
        <v>25</v>
      </c>
      <c r="H194" s="19">
        <v>3</v>
      </c>
      <c r="I194" s="76">
        <v>90</v>
      </c>
      <c r="J194" s="11"/>
      <c r="K194" s="12">
        <f t="shared" si="41"/>
        <v>0</v>
      </c>
      <c r="L194" s="119">
        <f t="shared" si="46"/>
        <v>99</v>
      </c>
      <c r="M194" s="119">
        <f t="shared" si="47"/>
        <v>135</v>
      </c>
    </row>
    <row r="195" spans="1:13" ht="19.5" x14ac:dyDescent="0.25">
      <c r="A195" s="22">
        <v>50</v>
      </c>
      <c r="B195" s="20" t="s">
        <v>22</v>
      </c>
      <c r="C195" s="414"/>
      <c r="D195" s="8" t="s">
        <v>41</v>
      </c>
      <c r="E195" s="19">
        <v>0.38</v>
      </c>
      <c r="F195" s="19">
        <v>18</v>
      </c>
      <c r="G195" s="19">
        <v>30</v>
      </c>
      <c r="H195" s="19">
        <v>3</v>
      </c>
      <c r="I195" s="76">
        <v>100</v>
      </c>
      <c r="J195" s="11"/>
      <c r="K195" s="12">
        <f t="shared" si="41"/>
        <v>0</v>
      </c>
      <c r="L195" s="119">
        <f t="shared" si="46"/>
        <v>110</v>
      </c>
      <c r="M195" s="119">
        <f t="shared" si="47"/>
        <v>150</v>
      </c>
    </row>
    <row r="196" spans="1:13" ht="29.25" customHeight="1" x14ac:dyDescent="0.25">
      <c r="A196" s="88"/>
      <c r="B196" s="89"/>
      <c r="C196" s="90"/>
      <c r="D196" s="89"/>
      <c r="E196" s="89"/>
      <c r="F196" s="89"/>
      <c r="G196" s="89"/>
      <c r="H196" s="89"/>
      <c r="I196" s="151"/>
      <c r="J196" s="73"/>
      <c r="K196" s="74"/>
      <c r="L196" s="87"/>
    </row>
    <row r="197" spans="1:13" ht="54.75" customHeight="1" x14ac:dyDescent="0.25">
      <c r="A197" s="22" t="s">
        <v>39</v>
      </c>
      <c r="B197" s="20" t="s">
        <v>22</v>
      </c>
      <c r="C197" s="410"/>
      <c r="D197" s="8" t="s">
        <v>327</v>
      </c>
      <c r="E197" s="19">
        <v>0.25</v>
      </c>
      <c r="F197" s="19">
        <v>8</v>
      </c>
      <c r="G197" s="19" t="s">
        <v>39</v>
      </c>
      <c r="H197" s="19">
        <v>30</v>
      </c>
      <c r="I197" s="76">
        <v>1175</v>
      </c>
      <c r="J197" s="11"/>
      <c r="K197" s="12">
        <f t="shared" si="41"/>
        <v>0</v>
      </c>
      <c r="L197" s="119">
        <f>CEILING((I197*1.1),1)</f>
        <v>1293</v>
      </c>
      <c r="M197" s="119">
        <f>CEILING((I197*1.5),10)</f>
        <v>1770</v>
      </c>
    </row>
    <row r="198" spans="1:13" ht="54.75" customHeight="1" x14ac:dyDescent="0.25">
      <c r="A198" s="22" t="s">
        <v>39</v>
      </c>
      <c r="B198" s="20" t="s">
        <v>22</v>
      </c>
      <c r="C198" s="411"/>
      <c r="D198" s="8" t="s">
        <v>326</v>
      </c>
      <c r="E198" s="19">
        <v>0.3</v>
      </c>
      <c r="F198" s="19">
        <v>12</v>
      </c>
      <c r="G198" s="19" t="s">
        <v>39</v>
      </c>
      <c r="H198" s="19">
        <v>30</v>
      </c>
      <c r="I198" s="76">
        <v>1115</v>
      </c>
      <c r="J198" s="11"/>
      <c r="K198" s="12">
        <f t="shared" si="41"/>
        <v>0</v>
      </c>
      <c r="L198" s="119">
        <f>CEILING((I198*1.1),1)</f>
        <v>1227</v>
      </c>
      <c r="M198" s="119">
        <f>CEILING((I198*1.5),10)</f>
        <v>1680</v>
      </c>
    </row>
    <row r="199" spans="1:13" ht="54.75" customHeight="1" x14ac:dyDescent="0.25">
      <c r="A199" s="22" t="s">
        <v>39</v>
      </c>
      <c r="B199" s="20" t="s">
        <v>22</v>
      </c>
      <c r="C199" s="411"/>
      <c r="D199" s="8" t="s">
        <v>325</v>
      </c>
      <c r="E199" s="19">
        <v>0.36</v>
      </c>
      <c r="F199" s="19">
        <v>16</v>
      </c>
      <c r="G199" s="19" t="s">
        <v>39</v>
      </c>
      <c r="H199" s="19">
        <v>30</v>
      </c>
      <c r="I199" s="76">
        <v>1115</v>
      </c>
      <c r="J199" s="11"/>
      <c r="K199" s="12">
        <f t="shared" si="41"/>
        <v>0</v>
      </c>
      <c r="L199" s="119">
        <f>CEILING((I199*1.1),1)</f>
        <v>1227</v>
      </c>
      <c r="M199" s="119">
        <f>CEILING((I199*1.5),10)</f>
        <v>1680</v>
      </c>
    </row>
    <row r="200" spans="1:13" ht="54.75" customHeight="1" x14ac:dyDescent="0.25">
      <c r="A200" s="22" t="s">
        <v>39</v>
      </c>
      <c r="B200" s="20" t="s">
        <v>22</v>
      </c>
      <c r="C200" s="413"/>
      <c r="D200" s="8" t="s">
        <v>328</v>
      </c>
      <c r="E200" s="19">
        <v>0.41</v>
      </c>
      <c r="F200" s="19">
        <v>21</v>
      </c>
      <c r="G200" s="19" t="s">
        <v>39</v>
      </c>
      <c r="H200" s="19">
        <v>30</v>
      </c>
      <c r="I200" s="76">
        <v>1175</v>
      </c>
      <c r="J200" s="11"/>
      <c r="K200" s="12">
        <f t="shared" si="41"/>
        <v>0</v>
      </c>
      <c r="L200" s="119">
        <f>CEILING((I200*1.1),1)</f>
        <v>1293</v>
      </c>
      <c r="M200" s="119">
        <f>CEILING((I200*1.5),10)</f>
        <v>1770</v>
      </c>
    </row>
    <row r="201" spans="1:13" ht="29.25" customHeight="1" x14ac:dyDescent="0.25">
      <c r="A201" s="88"/>
      <c r="B201" s="89"/>
      <c r="C201" s="90"/>
      <c r="D201" s="89"/>
      <c r="E201" s="89"/>
      <c r="F201" s="89"/>
      <c r="G201" s="89"/>
      <c r="H201" s="89"/>
      <c r="I201" s="151"/>
      <c r="J201" s="73"/>
      <c r="K201" s="74"/>
      <c r="L201" s="87"/>
    </row>
    <row r="202" spans="1:13" ht="23.45" customHeight="1" x14ac:dyDescent="0.25">
      <c r="A202" s="22">
        <v>50</v>
      </c>
      <c r="B202" s="20" t="s">
        <v>22</v>
      </c>
      <c r="C202" s="410"/>
      <c r="D202" s="8" t="s">
        <v>40</v>
      </c>
      <c r="E202" s="19">
        <v>0.2</v>
      </c>
      <c r="F202" s="19">
        <v>5</v>
      </c>
      <c r="G202" s="19">
        <v>15</v>
      </c>
      <c r="H202" s="19">
        <v>3</v>
      </c>
      <c r="I202" s="76">
        <v>135</v>
      </c>
      <c r="J202" s="11"/>
      <c r="K202" s="12">
        <f t="shared" si="41"/>
        <v>0</v>
      </c>
      <c r="L202" s="119">
        <f t="shared" ref="L202:L221" si="48">CEILING((I202*1.1),1)</f>
        <v>149</v>
      </c>
      <c r="M202" s="119">
        <f t="shared" ref="M202:M221" si="49">CEILING((I202*1.5),5)</f>
        <v>205</v>
      </c>
    </row>
    <row r="203" spans="1:13" ht="23.45" customHeight="1" x14ac:dyDescent="0.25">
      <c r="A203" s="22">
        <v>50</v>
      </c>
      <c r="B203" s="20" t="s">
        <v>22</v>
      </c>
      <c r="C203" s="411"/>
      <c r="D203" s="8" t="s">
        <v>40</v>
      </c>
      <c r="E203" s="19">
        <v>0.2</v>
      </c>
      <c r="F203" s="19">
        <v>5</v>
      </c>
      <c r="G203" s="19">
        <v>20</v>
      </c>
      <c r="H203" s="19">
        <v>3</v>
      </c>
      <c r="I203" s="76">
        <v>155</v>
      </c>
      <c r="J203" s="11"/>
      <c r="K203" s="12">
        <f t="shared" si="41"/>
        <v>0</v>
      </c>
      <c r="L203" s="119">
        <f t="shared" si="48"/>
        <v>171</v>
      </c>
      <c r="M203" s="119">
        <f t="shared" si="49"/>
        <v>235</v>
      </c>
    </row>
    <row r="204" spans="1:13" ht="23.45" customHeight="1" x14ac:dyDescent="0.25">
      <c r="A204" s="22">
        <v>50</v>
      </c>
      <c r="B204" s="20" t="s">
        <v>22</v>
      </c>
      <c r="C204" s="411"/>
      <c r="D204" s="8" t="s">
        <v>40</v>
      </c>
      <c r="E204" s="19">
        <v>0.2</v>
      </c>
      <c r="F204" s="19">
        <v>5</v>
      </c>
      <c r="G204" s="19">
        <v>25</v>
      </c>
      <c r="H204" s="19">
        <v>3</v>
      </c>
      <c r="I204" s="76">
        <v>170</v>
      </c>
      <c r="J204" s="11"/>
      <c r="K204" s="12">
        <f t="shared" si="41"/>
        <v>0</v>
      </c>
      <c r="L204" s="119">
        <f t="shared" si="48"/>
        <v>187</v>
      </c>
      <c r="M204" s="119">
        <f t="shared" si="49"/>
        <v>255</v>
      </c>
    </row>
    <row r="205" spans="1:13" ht="23.45" customHeight="1" x14ac:dyDescent="0.25">
      <c r="A205" s="22">
        <v>50</v>
      </c>
      <c r="B205" s="20" t="s">
        <v>22</v>
      </c>
      <c r="C205" s="411"/>
      <c r="D205" s="8" t="s">
        <v>40</v>
      </c>
      <c r="E205" s="19">
        <v>0.2</v>
      </c>
      <c r="F205" s="19">
        <v>5</v>
      </c>
      <c r="G205" s="19">
        <v>30</v>
      </c>
      <c r="H205" s="19">
        <v>3</v>
      </c>
      <c r="I205" s="76">
        <v>185</v>
      </c>
      <c r="J205" s="11"/>
      <c r="K205" s="12">
        <f t="shared" si="41"/>
        <v>0</v>
      </c>
      <c r="L205" s="119">
        <f t="shared" si="48"/>
        <v>204</v>
      </c>
      <c r="M205" s="119">
        <f t="shared" si="49"/>
        <v>280</v>
      </c>
    </row>
    <row r="206" spans="1:13" ht="23.45" customHeight="1" x14ac:dyDescent="0.25">
      <c r="A206" s="22">
        <v>50</v>
      </c>
      <c r="B206" s="20" t="s">
        <v>22</v>
      </c>
      <c r="C206" s="411"/>
      <c r="D206" s="8" t="s">
        <v>40</v>
      </c>
      <c r="E206" s="19">
        <v>0.25</v>
      </c>
      <c r="F206" s="19">
        <v>8</v>
      </c>
      <c r="G206" s="19">
        <v>15</v>
      </c>
      <c r="H206" s="19">
        <v>3</v>
      </c>
      <c r="I206" s="76">
        <v>120</v>
      </c>
      <c r="J206" s="11"/>
      <c r="K206" s="12">
        <f t="shared" si="41"/>
        <v>0</v>
      </c>
      <c r="L206" s="119">
        <f t="shared" si="48"/>
        <v>132</v>
      </c>
      <c r="M206" s="119">
        <f t="shared" si="49"/>
        <v>180</v>
      </c>
    </row>
    <row r="207" spans="1:13" ht="23.45" customHeight="1" x14ac:dyDescent="0.25">
      <c r="A207" s="22">
        <v>50</v>
      </c>
      <c r="B207" s="20" t="s">
        <v>22</v>
      </c>
      <c r="C207" s="411"/>
      <c r="D207" s="8" t="s">
        <v>40</v>
      </c>
      <c r="E207" s="19">
        <v>0.25</v>
      </c>
      <c r="F207" s="19">
        <v>8</v>
      </c>
      <c r="G207" s="19">
        <v>20</v>
      </c>
      <c r="H207" s="19">
        <v>3</v>
      </c>
      <c r="I207" s="76">
        <v>130</v>
      </c>
      <c r="J207" s="11"/>
      <c r="K207" s="12">
        <f t="shared" si="41"/>
        <v>0</v>
      </c>
      <c r="L207" s="119">
        <f t="shared" si="48"/>
        <v>143</v>
      </c>
      <c r="M207" s="119">
        <f t="shared" si="49"/>
        <v>195</v>
      </c>
    </row>
    <row r="208" spans="1:13" ht="23.45" customHeight="1" x14ac:dyDescent="0.25">
      <c r="A208" s="22">
        <v>50</v>
      </c>
      <c r="B208" s="20" t="s">
        <v>22</v>
      </c>
      <c r="C208" s="411"/>
      <c r="D208" s="8" t="s">
        <v>40</v>
      </c>
      <c r="E208" s="19">
        <v>0.25</v>
      </c>
      <c r="F208" s="19">
        <v>8</v>
      </c>
      <c r="G208" s="19">
        <v>25</v>
      </c>
      <c r="H208" s="19">
        <v>3</v>
      </c>
      <c r="I208" s="76">
        <v>145</v>
      </c>
      <c r="J208" s="11"/>
      <c r="K208" s="12">
        <f t="shared" si="41"/>
        <v>0</v>
      </c>
      <c r="L208" s="119">
        <f t="shared" si="48"/>
        <v>160</v>
      </c>
      <c r="M208" s="119">
        <f t="shared" si="49"/>
        <v>220</v>
      </c>
    </row>
    <row r="209" spans="1:13" ht="23.45" customHeight="1" x14ac:dyDescent="0.25">
      <c r="A209" s="22">
        <v>50</v>
      </c>
      <c r="B209" s="20" t="s">
        <v>22</v>
      </c>
      <c r="C209" s="411"/>
      <c r="D209" s="8" t="s">
        <v>40</v>
      </c>
      <c r="E209" s="19">
        <v>0.25</v>
      </c>
      <c r="F209" s="19">
        <v>8</v>
      </c>
      <c r="G209" s="19">
        <v>30</v>
      </c>
      <c r="H209" s="19">
        <v>3</v>
      </c>
      <c r="I209" s="76">
        <v>155</v>
      </c>
      <c r="J209" s="11"/>
      <c r="K209" s="12">
        <f t="shared" si="41"/>
        <v>0</v>
      </c>
      <c r="L209" s="119">
        <f t="shared" si="48"/>
        <v>171</v>
      </c>
      <c r="M209" s="119">
        <f t="shared" si="49"/>
        <v>235</v>
      </c>
    </row>
    <row r="210" spans="1:13" ht="23.45" customHeight="1" x14ac:dyDescent="0.25">
      <c r="A210" s="22">
        <v>50</v>
      </c>
      <c r="B210" s="20" t="s">
        <v>22</v>
      </c>
      <c r="C210" s="411"/>
      <c r="D210" s="8" t="s">
        <v>40</v>
      </c>
      <c r="E210" s="19">
        <v>0.3</v>
      </c>
      <c r="F210" s="19">
        <v>12</v>
      </c>
      <c r="G210" s="19">
        <v>15</v>
      </c>
      <c r="H210" s="19">
        <v>3</v>
      </c>
      <c r="I210" s="76">
        <v>120</v>
      </c>
      <c r="J210" s="11"/>
      <c r="K210" s="12">
        <f t="shared" si="41"/>
        <v>0</v>
      </c>
      <c r="L210" s="119">
        <f t="shared" si="48"/>
        <v>132</v>
      </c>
      <c r="M210" s="119">
        <f t="shared" si="49"/>
        <v>180</v>
      </c>
    </row>
    <row r="211" spans="1:13" ht="23.45" customHeight="1" x14ac:dyDescent="0.25">
      <c r="A211" s="22">
        <v>50</v>
      </c>
      <c r="B211" s="20" t="s">
        <v>22</v>
      </c>
      <c r="C211" s="411"/>
      <c r="D211" s="8" t="s">
        <v>40</v>
      </c>
      <c r="E211" s="19">
        <v>0.3</v>
      </c>
      <c r="F211" s="19">
        <v>12</v>
      </c>
      <c r="G211" s="19">
        <v>20</v>
      </c>
      <c r="H211" s="19">
        <v>3</v>
      </c>
      <c r="I211" s="76">
        <v>130</v>
      </c>
      <c r="J211" s="11"/>
      <c r="K211" s="12">
        <f t="shared" si="41"/>
        <v>0</v>
      </c>
      <c r="L211" s="119">
        <f t="shared" si="48"/>
        <v>143</v>
      </c>
      <c r="M211" s="119">
        <f t="shared" si="49"/>
        <v>195</v>
      </c>
    </row>
    <row r="212" spans="1:13" ht="23.45" customHeight="1" x14ac:dyDescent="0.25">
      <c r="A212" s="22">
        <v>50</v>
      </c>
      <c r="B212" s="20" t="s">
        <v>22</v>
      </c>
      <c r="C212" s="411"/>
      <c r="D212" s="8" t="s">
        <v>40</v>
      </c>
      <c r="E212" s="19">
        <v>0.3</v>
      </c>
      <c r="F212" s="19">
        <v>12</v>
      </c>
      <c r="G212" s="19">
        <v>25</v>
      </c>
      <c r="H212" s="19">
        <v>3</v>
      </c>
      <c r="I212" s="76">
        <v>145</v>
      </c>
      <c r="J212" s="11"/>
      <c r="K212" s="12">
        <f t="shared" si="41"/>
        <v>0</v>
      </c>
      <c r="L212" s="119">
        <f t="shared" si="48"/>
        <v>160</v>
      </c>
      <c r="M212" s="119">
        <f t="shared" si="49"/>
        <v>220</v>
      </c>
    </row>
    <row r="213" spans="1:13" ht="23.45" customHeight="1" x14ac:dyDescent="0.25">
      <c r="A213" s="22">
        <v>50</v>
      </c>
      <c r="B213" s="20" t="s">
        <v>22</v>
      </c>
      <c r="C213" s="411"/>
      <c r="D213" s="8" t="s">
        <v>40</v>
      </c>
      <c r="E213" s="19">
        <v>0.3</v>
      </c>
      <c r="F213" s="19">
        <v>12</v>
      </c>
      <c r="G213" s="19">
        <v>30</v>
      </c>
      <c r="H213" s="19">
        <v>3</v>
      </c>
      <c r="I213" s="76">
        <v>155</v>
      </c>
      <c r="J213" s="11"/>
      <c r="K213" s="12">
        <f t="shared" si="41"/>
        <v>0</v>
      </c>
      <c r="L213" s="119">
        <f t="shared" si="48"/>
        <v>171</v>
      </c>
      <c r="M213" s="119">
        <f t="shared" si="49"/>
        <v>235</v>
      </c>
    </row>
    <row r="214" spans="1:13" ht="23.45" customHeight="1" x14ac:dyDescent="0.25">
      <c r="A214" s="22">
        <v>50</v>
      </c>
      <c r="B214" s="20" t="s">
        <v>22</v>
      </c>
      <c r="C214" s="411"/>
      <c r="D214" s="8" t="s">
        <v>40</v>
      </c>
      <c r="E214" s="19">
        <v>0.36</v>
      </c>
      <c r="F214" s="19">
        <v>16</v>
      </c>
      <c r="G214" s="19">
        <v>15</v>
      </c>
      <c r="H214" s="19">
        <v>3</v>
      </c>
      <c r="I214" s="76">
        <v>120</v>
      </c>
      <c r="J214" s="11"/>
      <c r="K214" s="12">
        <f t="shared" si="41"/>
        <v>0</v>
      </c>
      <c r="L214" s="119">
        <f t="shared" si="48"/>
        <v>132</v>
      </c>
      <c r="M214" s="119">
        <f t="shared" si="49"/>
        <v>180</v>
      </c>
    </row>
    <row r="215" spans="1:13" ht="23.45" customHeight="1" x14ac:dyDescent="0.25">
      <c r="A215" s="22">
        <v>50</v>
      </c>
      <c r="B215" s="20" t="s">
        <v>22</v>
      </c>
      <c r="C215" s="411"/>
      <c r="D215" s="8" t="s">
        <v>40</v>
      </c>
      <c r="E215" s="19">
        <v>0.36</v>
      </c>
      <c r="F215" s="19">
        <v>16</v>
      </c>
      <c r="G215" s="19">
        <v>20</v>
      </c>
      <c r="H215" s="19">
        <v>3</v>
      </c>
      <c r="I215" s="76">
        <v>130</v>
      </c>
      <c r="J215" s="11"/>
      <c r="K215" s="12">
        <f t="shared" si="41"/>
        <v>0</v>
      </c>
      <c r="L215" s="119">
        <f t="shared" si="48"/>
        <v>143</v>
      </c>
      <c r="M215" s="119">
        <f t="shared" si="49"/>
        <v>195</v>
      </c>
    </row>
    <row r="216" spans="1:13" ht="23.45" customHeight="1" x14ac:dyDescent="0.25">
      <c r="A216" s="22">
        <v>50</v>
      </c>
      <c r="B216" s="20" t="s">
        <v>22</v>
      </c>
      <c r="C216" s="411"/>
      <c r="D216" s="8" t="s">
        <v>40</v>
      </c>
      <c r="E216" s="19">
        <v>0.36</v>
      </c>
      <c r="F216" s="19">
        <v>16</v>
      </c>
      <c r="G216" s="19">
        <v>25</v>
      </c>
      <c r="H216" s="19">
        <v>3</v>
      </c>
      <c r="I216" s="76">
        <v>145</v>
      </c>
      <c r="J216" s="11"/>
      <c r="K216" s="12">
        <f t="shared" si="41"/>
        <v>0</v>
      </c>
      <c r="L216" s="119">
        <f t="shared" si="48"/>
        <v>160</v>
      </c>
      <c r="M216" s="119">
        <f t="shared" si="49"/>
        <v>220</v>
      </c>
    </row>
    <row r="217" spans="1:13" ht="23.45" customHeight="1" x14ac:dyDescent="0.25">
      <c r="A217" s="22">
        <v>50</v>
      </c>
      <c r="B217" s="20" t="s">
        <v>22</v>
      </c>
      <c r="C217" s="411"/>
      <c r="D217" s="8" t="s">
        <v>40</v>
      </c>
      <c r="E217" s="19">
        <v>0.36</v>
      </c>
      <c r="F217" s="19">
        <v>16</v>
      </c>
      <c r="G217" s="19">
        <v>30</v>
      </c>
      <c r="H217" s="19">
        <v>3</v>
      </c>
      <c r="I217" s="76">
        <v>155</v>
      </c>
      <c r="J217" s="11"/>
      <c r="K217" s="12">
        <f t="shared" si="41"/>
        <v>0</v>
      </c>
      <c r="L217" s="119">
        <f t="shared" si="48"/>
        <v>171</v>
      </c>
      <c r="M217" s="119">
        <f t="shared" si="49"/>
        <v>235</v>
      </c>
    </row>
    <row r="218" spans="1:13" ht="23.45" customHeight="1" x14ac:dyDescent="0.25">
      <c r="A218" s="22">
        <v>50</v>
      </c>
      <c r="B218" s="20" t="s">
        <v>22</v>
      </c>
      <c r="C218" s="411"/>
      <c r="D218" s="8" t="s">
        <v>40</v>
      </c>
      <c r="E218" s="19">
        <v>0.41</v>
      </c>
      <c r="F218" s="19">
        <v>21</v>
      </c>
      <c r="G218" s="19">
        <v>15</v>
      </c>
      <c r="H218" s="19">
        <v>3</v>
      </c>
      <c r="I218" s="76">
        <v>120</v>
      </c>
      <c r="J218" s="11"/>
      <c r="K218" s="12">
        <f t="shared" ref="K218:K227" si="50">J218*I218</f>
        <v>0</v>
      </c>
      <c r="L218" s="119">
        <f t="shared" si="48"/>
        <v>132</v>
      </c>
      <c r="M218" s="119">
        <f t="shared" si="49"/>
        <v>180</v>
      </c>
    </row>
    <row r="219" spans="1:13" ht="23.45" customHeight="1" x14ac:dyDescent="0.25">
      <c r="A219" s="22">
        <v>50</v>
      </c>
      <c r="B219" s="20" t="s">
        <v>22</v>
      </c>
      <c r="C219" s="411"/>
      <c r="D219" s="8" t="s">
        <v>40</v>
      </c>
      <c r="E219" s="19">
        <v>0.41</v>
      </c>
      <c r="F219" s="19">
        <v>21</v>
      </c>
      <c r="G219" s="19">
        <v>20</v>
      </c>
      <c r="H219" s="19">
        <v>3</v>
      </c>
      <c r="I219" s="76">
        <v>130</v>
      </c>
      <c r="J219" s="11"/>
      <c r="K219" s="12">
        <f t="shared" si="50"/>
        <v>0</v>
      </c>
      <c r="L219" s="119">
        <f t="shared" si="48"/>
        <v>143</v>
      </c>
      <c r="M219" s="119">
        <f t="shared" si="49"/>
        <v>195</v>
      </c>
    </row>
    <row r="220" spans="1:13" ht="23.45" customHeight="1" x14ac:dyDescent="0.25">
      <c r="A220" s="22">
        <v>50</v>
      </c>
      <c r="B220" s="20" t="s">
        <v>22</v>
      </c>
      <c r="C220" s="411"/>
      <c r="D220" s="8" t="s">
        <v>40</v>
      </c>
      <c r="E220" s="19">
        <v>0.41</v>
      </c>
      <c r="F220" s="19">
        <v>21</v>
      </c>
      <c r="G220" s="19">
        <v>25</v>
      </c>
      <c r="H220" s="19">
        <v>3</v>
      </c>
      <c r="I220" s="76">
        <v>145</v>
      </c>
      <c r="J220" s="11"/>
      <c r="K220" s="12">
        <f t="shared" si="50"/>
        <v>0</v>
      </c>
      <c r="L220" s="119">
        <f t="shared" si="48"/>
        <v>160</v>
      </c>
      <c r="M220" s="119">
        <f t="shared" si="49"/>
        <v>220</v>
      </c>
    </row>
    <row r="221" spans="1:13" ht="23.45" customHeight="1" x14ac:dyDescent="0.25">
      <c r="A221" s="22">
        <v>50</v>
      </c>
      <c r="B221" s="20" t="s">
        <v>22</v>
      </c>
      <c r="C221" s="413"/>
      <c r="D221" s="8" t="s">
        <v>40</v>
      </c>
      <c r="E221" s="19">
        <v>0.41</v>
      </c>
      <c r="F221" s="19">
        <v>21</v>
      </c>
      <c r="G221" s="19">
        <v>30</v>
      </c>
      <c r="H221" s="19">
        <v>3</v>
      </c>
      <c r="I221" s="76">
        <v>155</v>
      </c>
      <c r="J221" s="11"/>
      <c r="K221" s="12">
        <f t="shared" si="50"/>
        <v>0</v>
      </c>
      <c r="L221" s="119">
        <f t="shared" si="48"/>
        <v>171</v>
      </c>
      <c r="M221" s="119">
        <f t="shared" si="49"/>
        <v>235</v>
      </c>
    </row>
    <row r="222" spans="1:13" ht="29.25" customHeight="1" x14ac:dyDescent="0.25">
      <c r="A222" s="88"/>
      <c r="B222" s="89"/>
      <c r="C222" s="90"/>
      <c r="D222" s="89"/>
      <c r="E222" s="89"/>
      <c r="F222" s="89"/>
      <c r="G222" s="89"/>
      <c r="H222" s="89"/>
      <c r="I222" s="151"/>
      <c r="J222" s="73"/>
      <c r="K222" s="74"/>
      <c r="L222" s="87"/>
    </row>
    <row r="223" spans="1:13" ht="51.75" customHeight="1" x14ac:dyDescent="0.25">
      <c r="A223" s="22" t="s">
        <v>39</v>
      </c>
      <c r="B223" s="20" t="s">
        <v>22</v>
      </c>
      <c r="C223" s="410"/>
      <c r="D223" s="256" t="s">
        <v>329</v>
      </c>
      <c r="E223" s="19" t="s">
        <v>39</v>
      </c>
      <c r="F223" s="19">
        <v>9.5</v>
      </c>
      <c r="G223" s="19" t="s">
        <v>39</v>
      </c>
      <c r="H223" s="19">
        <v>45</v>
      </c>
      <c r="I223" s="76">
        <v>455</v>
      </c>
      <c r="J223" s="11"/>
      <c r="K223" s="12">
        <f t="shared" si="50"/>
        <v>0</v>
      </c>
      <c r="L223" s="119">
        <f>CEILING((I223*1.1),1)</f>
        <v>501</v>
      </c>
      <c r="M223" s="119">
        <f>CEILING((I223*1.5),10)</f>
        <v>690</v>
      </c>
    </row>
    <row r="224" spans="1:13" ht="59.25" customHeight="1" x14ac:dyDescent="0.25">
      <c r="A224" s="80" t="s">
        <v>39</v>
      </c>
      <c r="B224" s="92" t="s">
        <v>22</v>
      </c>
      <c r="C224" s="411"/>
      <c r="D224" s="255" t="s">
        <v>329</v>
      </c>
      <c r="E224" s="81" t="s">
        <v>39</v>
      </c>
      <c r="F224" s="81">
        <v>12.5</v>
      </c>
      <c r="G224" s="81" t="s">
        <v>39</v>
      </c>
      <c r="H224" s="81">
        <v>45</v>
      </c>
      <c r="I224" s="76">
        <v>455</v>
      </c>
      <c r="J224" s="62"/>
      <c r="K224" s="63">
        <f t="shared" si="50"/>
        <v>0</v>
      </c>
      <c r="L224" s="119">
        <f>CEILING((I224*1.1),1)</f>
        <v>501</v>
      </c>
      <c r="M224" s="119">
        <f>CEILING((I224*1.5),10)</f>
        <v>690</v>
      </c>
    </row>
    <row r="225" spans="1:13" ht="28.5" customHeight="1" x14ac:dyDescent="0.25">
      <c r="A225" s="94"/>
      <c r="B225" s="95"/>
      <c r="C225" s="412"/>
      <c r="D225" s="121"/>
      <c r="E225" s="98"/>
      <c r="F225" s="98"/>
      <c r="G225" s="98"/>
      <c r="H225" s="98"/>
      <c r="I225" s="130"/>
      <c r="J225" s="73"/>
      <c r="K225" s="74"/>
      <c r="L225" s="97"/>
    </row>
    <row r="226" spans="1:13" ht="57" customHeight="1" x14ac:dyDescent="0.25">
      <c r="A226" s="84" t="s">
        <v>39</v>
      </c>
      <c r="B226" s="93" t="s">
        <v>22</v>
      </c>
      <c r="C226" s="411"/>
      <c r="D226" s="64" t="s">
        <v>330</v>
      </c>
      <c r="E226" s="85" t="s">
        <v>39</v>
      </c>
      <c r="F226" s="85">
        <v>9.5</v>
      </c>
      <c r="G226" s="85" t="s">
        <v>39</v>
      </c>
      <c r="H226" s="85">
        <v>45</v>
      </c>
      <c r="I226" s="96">
        <v>455</v>
      </c>
      <c r="J226" s="66"/>
      <c r="K226" s="67">
        <f t="shared" si="50"/>
        <v>0</v>
      </c>
      <c r="L226" s="119">
        <f>CEILING((I226*1.1),1)</f>
        <v>501</v>
      </c>
      <c r="M226" s="119">
        <f>CEILING((I226*1.5),10)</f>
        <v>690</v>
      </c>
    </row>
    <row r="227" spans="1:13" ht="59.25" customHeight="1" x14ac:dyDescent="0.25">
      <c r="A227" s="22" t="s">
        <v>39</v>
      </c>
      <c r="B227" s="20" t="s">
        <v>22</v>
      </c>
      <c r="C227" s="413"/>
      <c r="D227" s="8" t="s">
        <v>331</v>
      </c>
      <c r="E227" s="19" t="s">
        <v>39</v>
      </c>
      <c r="F227" s="19">
        <v>12.5</v>
      </c>
      <c r="G227" s="19" t="s">
        <v>39</v>
      </c>
      <c r="H227" s="19">
        <v>45</v>
      </c>
      <c r="I227" s="96">
        <v>455</v>
      </c>
      <c r="J227" s="11"/>
      <c r="K227" s="12">
        <f t="shared" si="50"/>
        <v>0</v>
      </c>
      <c r="L227" s="119">
        <f>CEILING((I227*1.1),1)</f>
        <v>501</v>
      </c>
      <c r="M227" s="119">
        <f>CEILING((I227*1.5),10)</f>
        <v>690</v>
      </c>
    </row>
    <row r="228" spans="1:13" ht="29.25" customHeight="1" x14ac:dyDescent="0.25">
      <c r="A228" s="88"/>
      <c r="B228" s="89"/>
      <c r="C228" s="90"/>
      <c r="D228" s="89"/>
      <c r="E228" s="89"/>
      <c r="F228" s="89"/>
      <c r="G228" s="89"/>
      <c r="H228" s="89"/>
      <c r="I228" s="151"/>
      <c r="J228" s="73"/>
      <c r="K228" s="74"/>
      <c r="L228" s="87"/>
    </row>
    <row r="229" spans="1:13" ht="32.25" customHeight="1" x14ac:dyDescent="0.25">
      <c r="A229" s="22" t="s">
        <v>39</v>
      </c>
      <c r="B229" s="20" t="s">
        <v>22</v>
      </c>
      <c r="C229" s="410"/>
      <c r="D229" s="8" t="s">
        <v>153</v>
      </c>
      <c r="E229" s="19">
        <v>0.27</v>
      </c>
      <c r="F229" s="19">
        <v>6</v>
      </c>
      <c r="G229" s="19">
        <v>15</v>
      </c>
      <c r="H229" s="19">
        <v>5</v>
      </c>
      <c r="I229" s="76">
        <v>50</v>
      </c>
      <c r="J229" s="11"/>
      <c r="K229" s="12">
        <f t="shared" ref="K229:K231" si="51">J229*I229</f>
        <v>0</v>
      </c>
      <c r="L229" s="119">
        <f t="shared" ref="L229:L236" si="52">CEILING((I229*1.1),1)</f>
        <v>55</v>
      </c>
      <c r="M229" s="119">
        <f t="shared" ref="M229:M236" si="53">CEILING((I229*1.5),5)</f>
        <v>75</v>
      </c>
    </row>
    <row r="230" spans="1:13" ht="29.25" customHeight="1" x14ac:dyDescent="0.25">
      <c r="A230" s="22" t="s">
        <v>39</v>
      </c>
      <c r="B230" s="20" t="s">
        <v>22</v>
      </c>
      <c r="C230" s="411"/>
      <c r="D230" s="8" t="s">
        <v>154</v>
      </c>
      <c r="E230" s="19">
        <v>0.27</v>
      </c>
      <c r="F230" s="19">
        <v>6</v>
      </c>
      <c r="G230" s="19">
        <v>20</v>
      </c>
      <c r="H230" s="19">
        <v>5</v>
      </c>
      <c r="I230" s="76">
        <v>50</v>
      </c>
      <c r="J230" s="11"/>
      <c r="K230" s="12">
        <f t="shared" si="51"/>
        <v>0</v>
      </c>
      <c r="L230" s="119">
        <f t="shared" si="52"/>
        <v>55</v>
      </c>
      <c r="M230" s="119">
        <f t="shared" si="53"/>
        <v>75</v>
      </c>
    </row>
    <row r="231" spans="1:13" ht="33" customHeight="1" x14ac:dyDescent="0.25">
      <c r="A231" s="22" t="s">
        <v>39</v>
      </c>
      <c r="B231" s="20" t="s">
        <v>22</v>
      </c>
      <c r="C231" s="411"/>
      <c r="D231" s="8" t="s">
        <v>153</v>
      </c>
      <c r="E231" s="19">
        <v>0.27</v>
      </c>
      <c r="F231" s="19">
        <v>6</v>
      </c>
      <c r="G231" s="19">
        <v>25</v>
      </c>
      <c r="H231" s="19">
        <v>5</v>
      </c>
      <c r="I231" s="76">
        <v>50</v>
      </c>
      <c r="J231" s="11"/>
      <c r="K231" s="12">
        <f t="shared" si="51"/>
        <v>0</v>
      </c>
      <c r="L231" s="119">
        <f t="shared" si="52"/>
        <v>55</v>
      </c>
      <c r="M231" s="119">
        <f t="shared" si="53"/>
        <v>75</v>
      </c>
    </row>
    <row r="232" spans="1:13" ht="33" customHeight="1" x14ac:dyDescent="0.25">
      <c r="A232" s="22" t="s">
        <v>39</v>
      </c>
      <c r="B232" s="20" t="s">
        <v>22</v>
      </c>
      <c r="C232" s="411"/>
      <c r="D232" s="23" t="s">
        <v>153</v>
      </c>
      <c r="E232" s="19">
        <v>0.3</v>
      </c>
      <c r="F232" s="19">
        <v>9</v>
      </c>
      <c r="G232" s="19">
        <v>30</v>
      </c>
      <c r="H232" s="19">
        <v>5</v>
      </c>
      <c r="I232" s="76">
        <v>50</v>
      </c>
      <c r="J232" s="11"/>
      <c r="K232" s="12">
        <f t="shared" ref="K232:K236" si="54">J232*I232</f>
        <v>0</v>
      </c>
      <c r="L232" s="119">
        <f t="shared" si="52"/>
        <v>55</v>
      </c>
      <c r="M232" s="119">
        <f t="shared" si="53"/>
        <v>75</v>
      </c>
    </row>
    <row r="233" spans="1:13" ht="32.25" customHeight="1" x14ac:dyDescent="0.25">
      <c r="A233" s="22" t="s">
        <v>39</v>
      </c>
      <c r="B233" s="20" t="s">
        <v>22</v>
      </c>
      <c r="C233" s="411"/>
      <c r="D233" s="23" t="s">
        <v>153</v>
      </c>
      <c r="E233" s="19">
        <v>0.35</v>
      </c>
      <c r="F233" s="19">
        <v>12.5</v>
      </c>
      <c r="G233" s="19">
        <v>15</v>
      </c>
      <c r="H233" s="19">
        <v>5</v>
      </c>
      <c r="I233" s="76">
        <v>50</v>
      </c>
      <c r="J233" s="11"/>
      <c r="K233" s="12">
        <f t="shared" si="54"/>
        <v>0</v>
      </c>
      <c r="L233" s="119">
        <f t="shared" si="52"/>
        <v>55</v>
      </c>
      <c r="M233" s="119">
        <f t="shared" si="53"/>
        <v>75</v>
      </c>
    </row>
    <row r="234" spans="1:13" ht="34.5" customHeight="1" x14ac:dyDescent="0.25">
      <c r="A234" s="22" t="s">
        <v>39</v>
      </c>
      <c r="B234" s="20" t="s">
        <v>22</v>
      </c>
      <c r="C234" s="411"/>
      <c r="D234" s="23" t="s">
        <v>154</v>
      </c>
      <c r="E234" s="19">
        <v>0.35</v>
      </c>
      <c r="F234" s="19">
        <v>12.5</v>
      </c>
      <c r="G234" s="19">
        <v>30</v>
      </c>
      <c r="H234" s="19">
        <v>5</v>
      </c>
      <c r="I234" s="76">
        <v>50</v>
      </c>
      <c r="J234" s="11"/>
      <c r="K234" s="12">
        <f t="shared" si="54"/>
        <v>0</v>
      </c>
      <c r="L234" s="119">
        <f t="shared" si="52"/>
        <v>55</v>
      </c>
      <c r="M234" s="119">
        <f t="shared" si="53"/>
        <v>75</v>
      </c>
    </row>
    <row r="235" spans="1:13" ht="34.5" customHeight="1" x14ac:dyDescent="0.25">
      <c r="A235" s="22" t="s">
        <v>39</v>
      </c>
      <c r="B235" s="20" t="s">
        <v>22</v>
      </c>
      <c r="C235" s="411"/>
      <c r="D235" s="23" t="s">
        <v>154</v>
      </c>
      <c r="E235" s="19">
        <v>0.4</v>
      </c>
      <c r="F235" s="19">
        <v>15</v>
      </c>
      <c r="G235" s="19">
        <v>15</v>
      </c>
      <c r="H235" s="19">
        <v>5</v>
      </c>
      <c r="I235" s="76">
        <v>50</v>
      </c>
      <c r="J235" s="11"/>
      <c r="K235" s="12">
        <f t="shared" si="54"/>
        <v>0</v>
      </c>
      <c r="L235" s="119">
        <f t="shared" si="52"/>
        <v>55</v>
      </c>
      <c r="M235" s="119">
        <f t="shared" si="53"/>
        <v>75</v>
      </c>
    </row>
    <row r="236" spans="1:13" ht="30.75" customHeight="1" x14ac:dyDescent="0.25">
      <c r="A236" s="22" t="s">
        <v>39</v>
      </c>
      <c r="B236" s="20" t="s">
        <v>22</v>
      </c>
      <c r="C236" s="413"/>
      <c r="D236" s="23" t="s">
        <v>153</v>
      </c>
      <c r="E236" s="19">
        <v>0.4</v>
      </c>
      <c r="F236" s="19">
        <v>15</v>
      </c>
      <c r="G236" s="19">
        <v>30</v>
      </c>
      <c r="H236" s="19">
        <v>5</v>
      </c>
      <c r="I236" s="76">
        <v>50</v>
      </c>
      <c r="J236" s="11"/>
      <c r="K236" s="12">
        <f t="shared" si="54"/>
        <v>0</v>
      </c>
      <c r="L236" s="119">
        <f t="shared" si="52"/>
        <v>55</v>
      </c>
      <c r="M236" s="119">
        <f t="shared" si="53"/>
        <v>75</v>
      </c>
    </row>
    <row r="237" spans="1:13" ht="17.25" x14ac:dyDescent="0.25">
      <c r="I237" s="77"/>
    </row>
    <row r="238" spans="1:13" ht="17.25" x14ac:dyDescent="0.25">
      <c r="I238" s="77"/>
    </row>
    <row r="239" spans="1:13" ht="17.25" x14ac:dyDescent="0.25">
      <c r="A239"/>
      <c r="D239"/>
      <c r="E239"/>
      <c r="F239"/>
      <c r="G239"/>
      <c r="H239"/>
      <c r="I239" s="77"/>
      <c r="J239"/>
      <c r="K239"/>
      <c r="L239"/>
    </row>
    <row r="240" spans="1:13" ht="17.25" x14ac:dyDescent="0.25">
      <c r="A240"/>
      <c r="D240"/>
      <c r="E240"/>
      <c r="F240"/>
      <c r="G240"/>
      <c r="H240"/>
      <c r="I240" s="77"/>
      <c r="J240"/>
      <c r="K240"/>
      <c r="L240"/>
    </row>
    <row r="241" spans="1:12" ht="17.25" x14ac:dyDescent="0.25">
      <c r="A241"/>
      <c r="D241"/>
      <c r="E241"/>
      <c r="F241"/>
      <c r="G241"/>
      <c r="H241"/>
      <c r="I241" s="77"/>
      <c r="J241"/>
      <c r="K241"/>
      <c r="L241"/>
    </row>
    <row r="242" spans="1:12" ht="17.25" x14ac:dyDescent="0.25">
      <c r="A242"/>
      <c r="D242"/>
      <c r="E242"/>
      <c r="F242"/>
      <c r="G242"/>
      <c r="H242"/>
      <c r="I242" s="77"/>
      <c r="J242"/>
      <c r="K242"/>
      <c r="L242"/>
    </row>
    <row r="243" spans="1:12" ht="17.25" x14ac:dyDescent="0.25">
      <c r="A243"/>
      <c r="D243"/>
      <c r="E243"/>
      <c r="F243"/>
      <c r="G243"/>
      <c r="H243"/>
      <c r="I243" s="77"/>
      <c r="J243"/>
      <c r="K243"/>
      <c r="L243"/>
    </row>
    <row r="244" spans="1:12" ht="17.25" x14ac:dyDescent="0.25">
      <c r="A244"/>
      <c r="D244"/>
      <c r="E244"/>
      <c r="F244"/>
      <c r="G244"/>
      <c r="H244"/>
      <c r="I244" s="77"/>
      <c r="J244"/>
      <c r="K244"/>
      <c r="L244"/>
    </row>
    <row r="245" spans="1:12" ht="17.25" x14ac:dyDescent="0.25">
      <c r="A245"/>
      <c r="D245"/>
      <c r="E245"/>
      <c r="F245"/>
      <c r="G245"/>
      <c r="H245"/>
      <c r="I245" s="77"/>
      <c r="J245"/>
      <c r="K245"/>
      <c r="L245"/>
    </row>
    <row r="246" spans="1:12" ht="17.25" x14ac:dyDescent="0.25">
      <c r="A246"/>
      <c r="D246"/>
      <c r="E246"/>
      <c r="F246"/>
      <c r="G246"/>
      <c r="H246"/>
      <c r="I246" s="77"/>
      <c r="J246"/>
      <c r="K246"/>
      <c r="L246"/>
    </row>
    <row r="247" spans="1:12" ht="17.25" x14ac:dyDescent="0.25">
      <c r="A247"/>
      <c r="D247"/>
      <c r="E247"/>
      <c r="F247"/>
      <c r="G247"/>
      <c r="H247"/>
      <c r="I247" s="77"/>
      <c r="J247"/>
      <c r="K247"/>
      <c r="L247"/>
    </row>
    <row r="248" spans="1:12" ht="17.25" x14ac:dyDescent="0.25">
      <c r="A248"/>
      <c r="D248"/>
      <c r="E248"/>
      <c r="F248"/>
      <c r="G248"/>
      <c r="H248"/>
      <c r="I248" s="77"/>
      <c r="J248"/>
      <c r="K248"/>
      <c r="L248"/>
    </row>
    <row r="249" spans="1:12" ht="17.25" x14ac:dyDescent="0.25">
      <c r="A249"/>
      <c r="D249"/>
      <c r="E249"/>
      <c r="F249"/>
      <c r="G249"/>
      <c r="H249"/>
      <c r="I249" s="77"/>
      <c r="J249"/>
      <c r="K249"/>
      <c r="L249"/>
    </row>
    <row r="250" spans="1:12" ht="17.25" x14ac:dyDescent="0.25">
      <c r="A250"/>
      <c r="D250"/>
      <c r="E250"/>
      <c r="F250"/>
      <c r="G250"/>
      <c r="H250"/>
      <c r="I250" s="77"/>
      <c r="J250"/>
      <c r="K250"/>
      <c r="L250"/>
    </row>
    <row r="251" spans="1:12" ht="17.25" x14ac:dyDescent="0.25">
      <c r="A251"/>
      <c r="D251"/>
      <c r="E251"/>
      <c r="F251"/>
      <c r="G251"/>
      <c r="H251"/>
      <c r="I251" s="77"/>
      <c r="J251"/>
      <c r="K251"/>
      <c r="L251"/>
    </row>
    <row r="252" spans="1:12" ht="17.25" x14ac:dyDescent="0.25">
      <c r="A252"/>
      <c r="D252"/>
      <c r="E252"/>
      <c r="F252"/>
      <c r="G252"/>
      <c r="H252"/>
      <c r="I252" s="77"/>
      <c r="J252"/>
      <c r="K252"/>
      <c r="L252"/>
    </row>
    <row r="253" spans="1:12" ht="17.25" x14ac:dyDescent="0.25">
      <c r="A253"/>
      <c r="D253"/>
      <c r="E253"/>
      <c r="F253"/>
      <c r="G253"/>
      <c r="H253"/>
      <c r="I253" s="77"/>
      <c r="J253"/>
      <c r="K253"/>
      <c r="L253"/>
    </row>
    <row r="254" spans="1:12" ht="17.25" x14ac:dyDescent="0.25">
      <c r="A254"/>
      <c r="D254"/>
      <c r="E254"/>
      <c r="F254"/>
      <c r="G254"/>
      <c r="H254"/>
      <c r="I254" s="77"/>
      <c r="J254"/>
      <c r="K254"/>
      <c r="L254"/>
    </row>
    <row r="255" spans="1:12" ht="17.25" x14ac:dyDescent="0.25">
      <c r="A255"/>
      <c r="D255"/>
      <c r="E255"/>
      <c r="F255"/>
      <c r="G255"/>
      <c r="H255"/>
      <c r="I255" s="77"/>
      <c r="J255"/>
      <c r="K255"/>
      <c r="L255"/>
    </row>
    <row r="256" spans="1:12" ht="17.25" x14ac:dyDescent="0.25">
      <c r="A256"/>
      <c r="D256"/>
      <c r="E256"/>
      <c r="F256"/>
      <c r="G256"/>
      <c r="H256"/>
      <c r="I256" s="77"/>
      <c r="J256"/>
      <c r="K256"/>
      <c r="L256"/>
    </row>
    <row r="257" spans="1:12" ht="17.25" x14ac:dyDescent="0.25">
      <c r="A257"/>
      <c r="D257"/>
      <c r="E257"/>
      <c r="F257"/>
      <c r="G257"/>
      <c r="H257"/>
      <c r="I257" s="77"/>
      <c r="J257"/>
      <c r="K257"/>
      <c r="L257"/>
    </row>
    <row r="258" spans="1:12" ht="17.25" x14ac:dyDescent="0.25">
      <c r="A258"/>
      <c r="D258"/>
      <c r="E258"/>
      <c r="F258"/>
      <c r="G258"/>
      <c r="H258"/>
      <c r="I258" s="77"/>
      <c r="J258"/>
      <c r="K258"/>
      <c r="L258"/>
    </row>
    <row r="259" spans="1:12" ht="17.25" x14ac:dyDescent="0.25">
      <c r="A259"/>
      <c r="D259"/>
      <c r="E259"/>
      <c r="F259"/>
      <c r="G259"/>
      <c r="H259"/>
      <c r="I259" s="77"/>
      <c r="J259"/>
      <c r="K259"/>
      <c r="L259"/>
    </row>
    <row r="260" spans="1:12" ht="17.25" x14ac:dyDescent="0.25">
      <c r="A260"/>
      <c r="D260"/>
      <c r="E260"/>
      <c r="F260"/>
      <c r="G260"/>
      <c r="H260"/>
      <c r="I260" s="77"/>
      <c r="J260"/>
      <c r="K260"/>
      <c r="L260"/>
    </row>
    <row r="261" spans="1:12" ht="17.25" x14ac:dyDescent="0.25">
      <c r="A261"/>
      <c r="D261"/>
      <c r="E261"/>
      <c r="F261"/>
      <c r="G261"/>
      <c r="H261"/>
      <c r="I261" s="77"/>
      <c r="J261"/>
      <c r="K261"/>
      <c r="L261"/>
    </row>
    <row r="262" spans="1:12" ht="17.25" x14ac:dyDescent="0.25">
      <c r="A262"/>
      <c r="D262"/>
      <c r="E262"/>
      <c r="F262"/>
      <c r="G262"/>
      <c r="H262"/>
      <c r="I262" s="77"/>
      <c r="J262"/>
      <c r="K262"/>
      <c r="L262"/>
    </row>
    <row r="263" spans="1:12" ht="17.25" x14ac:dyDescent="0.25">
      <c r="A263"/>
      <c r="D263"/>
      <c r="E263"/>
      <c r="F263"/>
      <c r="G263"/>
      <c r="H263"/>
      <c r="I263" s="77"/>
      <c r="J263"/>
      <c r="K263"/>
      <c r="L263"/>
    </row>
    <row r="264" spans="1:12" ht="17.25" x14ac:dyDescent="0.25">
      <c r="A264"/>
      <c r="D264"/>
      <c r="E264"/>
      <c r="F264"/>
      <c r="G264"/>
      <c r="H264"/>
      <c r="I264" s="77"/>
      <c r="J264"/>
      <c r="K264"/>
      <c r="L264"/>
    </row>
    <row r="265" spans="1:12" ht="17.25" x14ac:dyDescent="0.25">
      <c r="A265"/>
      <c r="D265"/>
      <c r="E265"/>
      <c r="F265"/>
      <c r="G265"/>
      <c r="H265"/>
      <c r="I265" s="77"/>
      <c r="J265"/>
      <c r="K265"/>
      <c r="L265"/>
    </row>
    <row r="266" spans="1:12" ht="17.25" x14ac:dyDescent="0.25">
      <c r="A266"/>
      <c r="D266"/>
      <c r="E266"/>
      <c r="F266"/>
      <c r="G266"/>
      <c r="H266"/>
      <c r="I266" s="77"/>
      <c r="J266"/>
      <c r="K266"/>
      <c r="L266"/>
    </row>
    <row r="267" spans="1:12" ht="17.25" x14ac:dyDescent="0.25">
      <c r="A267"/>
      <c r="D267"/>
      <c r="E267"/>
      <c r="F267"/>
      <c r="G267"/>
      <c r="H267"/>
      <c r="I267" s="77"/>
      <c r="J267"/>
      <c r="K267"/>
      <c r="L267"/>
    </row>
    <row r="268" spans="1:12" ht="17.25" x14ac:dyDescent="0.25">
      <c r="A268"/>
      <c r="D268"/>
      <c r="E268"/>
      <c r="F268"/>
      <c r="G268"/>
      <c r="H268"/>
      <c r="I268" s="77"/>
      <c r="J268"/>
      <c r="K268"/>
      <c r="L268"/>
    </row>
    <row r="269" spans="1:12" ht="17.25" x14ac:dyDescent="0.25">
      <c r="A269"/>
      <c r="D269"/>
      <c r="E269"/>
      <c r="F269"/>
      <c r="G269"/>
      <c r="H269"/>
      <c r="I269" s="77"/>
      <c r="J269"/>
      <c r="K269"/>
      <c r="L269"/>
    </row>
    <row r="270" spans="1:12" ht="17.25" x14ac:dyDescent="0.25">
      <c r="A270"/>
      <c r="D270"/>
      <c r="E270"/>
      <c r="F270"/>
      <c r="G270"/>
      <c r="H270"/>
      <c r="I270" s="77"/>
      <c r="J270"/>
      <c r="K270"/>
      <c r="L270"/>
    </row>
    <row r="271" spans="1:12" ht="17.25" x14ac:dyDescent="0.25">
      <c r="A271"/>
      <c r="D271"/>
      <c r="E271"/>
      <c r="F271"/>
      <c r="G271"/>
      <c r="H271"/>
      <c r="I271" s="77"/>
      <c r="J271"/>
      <c r="K271"/>
      <c r="L271"/>
    </row>
    <row r="272" spans="1:12" ht="17.25" x14ac:dyDescent="0.25">
      <c r="A272"/>
      <c r="D272"/>
      <c r="E272"/>
      <c r="F272"/>
      <c r="G272"/>
      <c r="H272"/>
      <c r="I272" s="77"/>
      <c r="J272"/>
      <c r="K272"/>
      <c r="L272"/>
    </row>
    <row r="273" spans="1:12" ht="17.25" x14ac:dyDescent="0.25">
      <c r="A273"/>
      <c r="D273"/>
      <c r="E273"/>
      <c r="F273"/>
      <c r="G273"/>
      <c r="H273"/>
      <c r="I273" s="77"/>
      <c r="J273"/>
      <c r="K273"/>
      <c r="L273"/>
    </row>
    <row r="274" spans="1:12" ht="17.25" x14ac:dyDescent="0.25">
      <c r="A274"/>
      <c r="D274"/>
      <c r="E274"/>
      <c r="F274"/>
      <c r="G274"/>
      <c r="H274"/>
      <c r="I274" s="77"/>
      <c r="J274"/>
      <c r="K274"/>
      <c r="L274"/>
    </row>
    <row r="275" spans="1:12" ht="17.25" x14ac:dyDescent="0.25">
      <c r="A275"/>
      <c r="D275"/>
      <c r="E275"/>
      <c r="F275"/>
      <c r="G275"/>
      <c r="H275"/>
      <c r="I275" s="77"/>
      <c r="J275"/>
      <c r="K275"/>
      <c r="L275"/>
    </row>
    <row r="276" spans="1:12" ht="17.25" x14ac:dyDescent="0.25">
      <c r="A276"/>
      <c r="D276"/>
      <c r="E276"/>
      <c r="F276"/>
      <c r="G276"/>
      <c r="H276"/>
      <c r="I276" s="77"/>
      <c r="J276"/>
      <c r="K276"/>
      <c r="L276"/>
    </row>
    <row r="277" spans="1:12" ht="17.25" x14ac:dyDescent="0.25">
      <c r="A277"/>
      <c r="D277"/>
      <c r="E277"/>
      <c r="F277"/>
      <c r="G277"/>
      <c r="H277"/>
      <c r="I277" s="77"/>
      <c r="J277"/>
      <c r="K277"/>
      <c r="L277"/>
    </row>
    <row r="278" spans="1:12" ht="17.25" x14ac:dyDescent="0.25">
      <c r="A278"/>
      <c r="D278"/>
      <c r="E278"/>
      <c r="F278"/>
      <c r="G278"/>
      <c r="H278"/>
      <c r="I278" s="77"/>
      <c r="J278"/>
      <c r="K278"/>
      <c r="L278"/>
    </row>
    <row r="279" spans="1:12" ht="17.25" x14ac:dyDescent="0.25">
      <c r="A279"/>
      <c r="D279"/>
      <c r="E279"/>
      <c r="F279"/>
      <c r="G279"/>
      <c r="H279"/>
      <c r="I279" s="77"/>
      <c r="J279"/>
      <c r="K279"/>
      <c r="L279"/>
    </row>
    <row r="280" spans="1:12" ht="17.25" x14ac:dyDescent="0.25">
      <c r="A280"/>
      <c r="D280"/>
      <c r="E280"/>
      <c r="F280"/>
      <c r="G280"/>
      <c r="H280"/>
      <c r="I280" s="77"/>
      <c r="J280"/>
      <c r="K280"/>
      <c r="L280"/>
    </row>
    <row r="281" spans="1:12" ht="17.25" x14ac:dyDescent="0.25">
      <c r="A281"/>
      <c r="D281"/>
      <c r="E281"/>
      <c r="F281"/>
      <c r="G281"/>
      <c r="H281"/>
      <c r="I281" s="77"/>
      <c r="J281"/>
      <c r="K281"/>
      <c r="L281"/>
    </row>
    <row r="282" spans="1:12" ht="17.25" x14ac:dyDescent="0.25">
      <c r="A282"/>
      <c r="D282"/>
      <c r="E282"/>
      <c r="F282"/>
      <c r="G282"/>
      <c r="H282"/>
      <c r="I282" s="77"/>
      <c r="J282"/>
      <c r="K282"/>
      <c r="L282"/>
    </row>
    <row r="283" spans="1:12" ht="17.25" x14ac:dyDescent="0.25">
      <c r="A283"/>
      <c r="D283"/>
      <c r="E283"/>
      <c r="F283"/>
      <c r="G283"/>
      <c r="H283"/>
      <c r="I283" s="77"/>
      <c r="J283"/>
      <c r="K283"/>
      <c r="L283"/>
    </row>
    <row r="284" spans="1:12" ht="17.25" x14ac:dyDescent="0.25">
      <c r="A284"/>
      <c r="D284"/>
      <c r="E284"/>
      <c r="F284"/>
      <c r="G284"/>
      <c r="H284"/>
      <c r="I284" s="77"/>
      <c r="J284"/>
      <c r="K284"/>
      <c r="L284"/>
    </row>
    <row r="285" spans="1:12" ht="17.25" x14ac:dyDescent="0.25">
      <c r="A285"/>
      <c r="D285"/>
      <c r="E285"/>
      <c r="F285"/>
      <c r="G285"/>
      <c r="H285"/>
      <c r="I285" s="77"/>
      <c r="J285"/>
      <c r="K285"/>
      <c r="L285"/>
    </row>
    <row r="286" spans="1:12" ht="17.25" x14ac:dyDescent="0.25">
      <c r="A286"/>
      <c r="D286"/>
      <c r="E286"/>
      <c r="F286"/>
      <c r="G286"/>
      <c r="H286"/>
      <c r="I286" s="77"/>
      <c r="J286"/>
      <c r="K286"/>
      <c r="L286"/>
    </row>
    <row r="287" spans="1:12" ht="17.25" x14ac:dyDescent="0.25">
      <c r="A287"/>
      <c r="D287"/>
      <c r="E287"/>
      <c r="F287"/>
      <c r="G287"/>
      <c r="H287"/>
      <c r="I287" s="77"/>
      <c r="J287"/>
      <c r="K287"/>
      <c r="L287"/>
    </row>
    <row r="288" spans="1:12" ht="17.25" x14ac:dyDescent="0.25">
      <c r="A288"/>
      <c r="D288"/>
      <c r="E288"/>
      <c r="F288"/>
      <c r="G288"/>
      <c r="H288"/>
      <c r="I288" s="77"/>
      <c r="J288"/>
      <c r="K288"/>
      <c r="L288"/>
    </row>
    <row r="289" spans="1:12" ht="17.25" x14ac:dyDescent="0.25">
      <c r="A289"/>
      <c r="D289"/>
      <c r="E289"/>
      <c r="F289"/>
      <c r="G289"/>
      <c r="H289"/>
      <c r="I289" s="77"/>
      <c r="J289"/>
      <c r="K289"/>
      <c r="L289"/>
    </row>
    <row r="290" spans="1:12" ht="17.25" x14ac:dyDescent="0.25">
      <c r="A290"/>
      <c r="D290"/>
      <c r="E290"/>
      <c r="F290"/>
      <c r="G290"/>
      <c r="H290"/>
      <c r="I290" s="77"/>
      <c r="J290"/>
      <c r="K290"/>
      <c r="L290"/>
    </row>
    <row r="291" spans="1:12" ht="17.25" x14ac:dyDescent="0.25">
      <c r="A291"/>
      <c r="D291"/>
      <c r="E291"/>
      <c r="F291"/>
      <c r="G291"/>
      <c r="H291"/>
      <c r="I291" s="77"/>
      <c r="J291"/>
      <c r="K291"/>
      <c r="L291"/>
    </row>
    <row r="292" spans="1:12" ht="17.25" x14ac:dyDescent="0.25">
      <c r="A292"/>
      <c r="D292"/>
      <c r="E292"/>
      <c r="F292"/>
      <c r="G292"/>
      <c r="H292"/>
      <c r="I292" s="77"/>
      <c r="J292"/>
      <c r="K292"/>
      <c r="L292"/>
    </row>
    <row r="293" spans="1:12" ht="17.25" x14ac:dyDescent="0.25">
      <c r="A293"/>
      <c r="D293"/>
      <c r="E293"/>
      <c r="F293"/>
      <c r="G293"/>
      <c r="H293"/>
      <c r="I293" s="77"/>
      <c r="J293"/>
      <c r="K293"/>
      <c r="L293"/>
    </row>
    <row r="294" spans="1:12" ht="17.25" x14ac:dyDescent="0.25">
      <c r="A294"/>
      <c r="D294"/>
      <c r="E294"/>
      <c r="F294"/>
      <c r="G294"/>
      <c r="H294"/>
      <c r="I294" s="77"/>
      <c r="J294"/>
      <c r="K294"/>
      <c r="L294"/>
    </row>
    <row r="295" spans="1:12" ht="17.25" x14ac:dyDescent="0.25">
      <c r="A295"/>
      <c r="D295"/>
      <c r="E295"/>
      <c r="F295"/>
      <c r="G295"/>
      <c r="H295"/>
      <c r="I295" s="77"/>
      <c r="J295"/>
      <c r="K295"/>
      <c r="L295"/>
    </row>
    <row r="296" spans="1:12" ht="17.25" x14ac:dyDescent="0.25">
      <c r="A296"/>
      <c r="D296"/>
      <c r="E296"/>
      <c r="F296"/>
      <c r="G296"/>
      <c r="H296"/>
      <c r="I296" s="77"/>
      <c r="J296"/>
      <c r="K296"/>
      <c r="L296"/>
    </row>
    <row r="297" spans="1:12" ht="17.25" x14ac:dyDescent="0.25">
      <c r="A297"/>
      <c r="D297"/>
      <c r="E297"/>
      <c r="F297"/>
      <c r="G297"/>
      <c r="H297"/>
      <c r="I297" s="77"/>
      <c r="J297"/>
      <c r="K297"/>
      <c r="L297"/>
    </row>
    <row r="298" spans="1:12" ht="17.25" x14ac:dyDescent="0.25">
      <c r="A298"/>
      <c r="D298"/>
      <c r="E298"/>
      <c r="F298"/>
      <c r="G298"/>
      <c r="H298"/>
      <c r="I298" s="77"/>
      <c r="J298"/>
      <c r="K298"/>
      <c r="L298"/>
    </row>
    <row r="299" spans="1:12" ht="17.25" x14ac:dyDescent="0.25">
      <c r="A299"/>
      <c r="D299"/>
      <c r="E299"/>
      <c r="F299"/>
      <c r="G299"/>
      <c r="H299"/>
      <c r="I299" s="77"/>
      <c r="J299"/>
      <c r="K299"/>
      <c r="L299"/>
    </row>
    <row r="300" spans="1:12" ht="17.25" x14ac:dyDescent="0.25">
      <c r="A300"/>
      <c r="D300"/>
      <c r="E300"/>
      <c r="F300"/>
      <c r="G300"/>
      <c r="H300"/>
      <c r="I300" s="77"/>
      <c r="J300"/>
      <c r="K300"/>
      <c r="L300"/>
    </row>
    <row r="301" spans="1:12" ht="17.25" x14ac:dyDescent="0.25">
      <c r="A301"/>
      <c r="D301"/>
      <c r="E301"/>
      <c r="F301"/>
      <c r="G301"/>
      <c r="H301"/>
      <c r="I301" s="77"/>
      <c r="J301"/>
      <c r="K301"/>
      <c r="L301"/>
    </row>
    <row r="302" spans="1:12" ht="17.25" x14ac:dyDescent="0.25">
      <c r="A302"/>
      <c r="D302"/>
      <c r="E302"/>
      <c r="F302"/>
      <c r="G302"/>
      <c r="H302"/>
      <c r="I302" s="77"/>
      <c r="J302"/>
      <c r="K302"/>
      <c r="L302"/>
    </row>
    <row r="303" spans="1:12" ht="17.25" x14ac:dyDescent="0.25">
      <c r="A303"/>
      <c r="D303"/>
      <c r="E303"/>
      <c r="F303"/>
      <c r="G303"/>
      <c r="H303"/>
      <c r="I303" s="77"/>
      <c r="J303"/>
      <c r="K303"/>
      <c r="L303"/>
    </row>
    <row r="304" spans="1:12" ht="17.25" x14ac:dyDescent="0.25">
      <c r="A304"/>
      <c r="D304"/>
      <c r="E304"/>
      <c r="F304"/>
      <c r="G304"/>
      <c r="H304"/>
      <c r="I304" s="77"/>
      <c r="J304"/>
      <c r="K304"/>
      <c r="L304"/>
    </row>
    <row r="305" spans="1:12" ht="17.25" x14ac:dyDescent="0.25">
      <c r="A305"/>
      <c r="D305"/>
      <c r="E305"/>
      <c r="F305"/>
      <c r="G305"/>
      <c r="H305"/>
      <c r="I305" s="77"/>
      <c r="J305"/>
      <c r="K305"/>
      <c r="L305"/>
    </row>
    <row r="306" spans="1:12" ht="17.25" x14ac:dyDescent="0.25">
      <c r="A306"/>
      <c r="D306"/>
      <c r="E306"/>
      <c r="F306"/>
      <c r="G306"/>
      <c r="H306"/>
      <c r="I306" s="77"/>
      <c r="J306"/>
      <c r="K306"/>
      <c r="L306"/>
    </row>
    <row r="307" spans="1:12" ht="17.25" x14ac:dyDescent="0.25">
      <c r="A307"/>
      <c r="D307"/>
      <c r="E307"/>
      <c r="F307"/>
      <c r="G307"/>
      <c r="H307"/>
      <c r="I307" s="77"/>
      <c r="J307"/>
      <c r="K307"/>
      <c r="L307"/>
    </row>
    <row r="308" spans="1:12" ht="17.25" x14ac:dyDescent="0.25">
      <c r="A308"/>
      <c r="D308"/>
      <c r="E308"/>
      <c r="F308"/>
      <c r="G308"/>
      <c r="H308"/>
      <c r="I308" s="77"/>
      <c r="J308"/>
      <c r="K308"/>
      <c r="L308"/>
    </row>
    <row r="309" spans="1:12" ht="17.25" x14ac:dyDescent="0.25">
      <c r="A309"/>
      <c r="D309"/>
      <c r="E309"/>
      <c r="F309"/>
      <c r="G309"/>
      <c r="H309"/>
      <c r="I309" s="77"/>
      <c r="J309"/>
      <c r="K309"/>
      <c r="L309"/>
    </row>
    <row r="310" spans="1:12" ht="17.25" x14ac:dyDescent="0.25">
      <c r="A310"/>
      <c r="D310"/>
      <c r="E310"/>
      <c r="F310"/>
      <c r="G310"/>
      <c r="H310"/>
      <c r="I310" s="77"/>
      <c r="J310"/>
      <c r="K310"/>
      <c r="L310"/>
    </row>
    <row r="311" spans="1:12" ht="17.25" x14ac:dyDescent="0.25">
      <c r="A311"/>
      <c r="D311"/>
      <c r="E311"/>
      <c r="F311"/>
      <c r="G311"/>
      <c r="H311"/>
      <c r="I311" s="77"/>
      <c r="J311"/>
      <c r="K311"/>
      <c r="L311"/>
    </row>
    <row r="312" spans="1:12" ht="17.25" x14ac:dyDescent="0.25">
      <c r="A312"/>
      <c r="D312"/>
      <c r="E312"/>
      <c r="F312"/>
      <c r="G312"/>
      <c r="H312"/>
      <c r="I312" s="77"/>
      <c r="J312"/>
      <c r="K312"/>
      <c r="L312"/>
    </row>
    <row r="313" spans="1:12" ht="17.25" x14ac:dyDescent="0.25">
      <c r="A313"/>
      <c r="D313"/>
      <c r="E313"/>
      <c r="F313"/>
      <c r="G313"/>
      <c r="H313"/>
      <c r="I313" s="77"/>
      <c r="J313"/>
      <c r="K313"/>
      <c r="L313"/>
    </row>
    <row r="314" spans="1:12" ht="17.25" x14ac:dyDescent="0.25">
      <c r="A314"/>
      <c r="D314"/>
      <c r="E314"/>
      <c r="F314"/>
      <c r="G314"/>
      <c r="H314"/>
      <c r="I314" s="77"/>
      <c r="J314"/>
      <c r="K314"/>
      <c r="L314"/>
    </row>
    <row r="315" spans="1:12" ht="17.25" x14ac:dyDescent="0.25">
      <c r="A315"/>
      <c r="D315"/>
      <c r="E315"/>
      <c r="F315"/>
      <c r="G315"/>
      <c r="H315"/>
      <c r="I315" s="77"/>
      <c r="J315"/>
      <c r="K315"/>
      <c r="L315"/>
    </row>
    <row r="316" spans="1:12" ht="17.25" x14ac:dyDescent="0.25">
      <c r="A316"/>
      <c r="D316"/>
      <c r="E316"/>
      <c r="F316"/>
      <c r="G316"/>
      <c r="H316"/>
      <c r="I316" s="77"/>
      <c r="J316"/>
      <c r="K316"/>
      <c r="L316"/>
    </row>
    <row r="317" spans="1:12" ht="17.25" x14ac:dyDescent="0.25">
      <c r="A317"/>
      <c r="D317"/>
      <c r="E317"/>
      <c r="F317"/>
      <c r="G317"/>
      <c r="H317"/>
      <c r="I317" s="77"/>
      <c r="J317"/>
      <c r="K317"/>
      <c r="L317"/>
    </row>
    <row r="318" spans="1:12" ht="17.25" x14ac:dyDescent="0.25">
      <c r="A318"/>
      <c r="D318"/>
      <c r="E318"/>
      <c r="F318"/>
      <c r="G318"/>
      <c r="H318"/>
      <c r="I318" s="77"/>
      <c r="J318"/>
      <c r="K318"/>
      <c r="L318"/>
    </row>
    <row r="319" spans="1:12" ht="17.25" x14ac:dyDescent="0.25">
      <c r="A319"/>
      <c r="D319"/>
      <c r="E319"/>
      <c r="F319"/>
      <c r="G319"/>
      <c r="H319"/>
      <c r="I319" s="77"/>
      <c r="J319"/>
      <c r="K319"/>
      <c r="L319"/>
    </row>
    <row r="320" spans="1:12" ht="17.25" x14ac:dyDescent="0.25">
      <c r="A320"/>
      <c r="D320"/>
      <c r="E320"/>
      <c r="F320"/>
      <c r="G320"/>
      <c r="H320"/>
      <c r="I320" s="77"/>
      <c r="J320"/>
      <c r="K320"/>
      <c r="L320"/>
    </row>
    <row r="321" spans="1:12" ht="17.25" x14ac:dyDescent="0.25">
      <c r="A321"/>
      <c r="D321"/>
      <c r="E321"/>
      <c r="F321"/>
      <c r="G321"/>
      <c r="H321"/>
      <c r="I321" s="77"/>
      <c r="J321"/>
      <c r="K321"/>
      <c r="L321"/>
    </row>
    <row r="322" spans="1:12" ht="17.25" x14ac:dyDescent="0.25">
      <c r="A322"/>
      <c r="D322"/>
      <c r="E322"/>
      <c r="F322"/>
      <c r="G322"/>
      <c r="H322"/>
      <c r="I322" s="77"/>
      <c r="J322"/>
      <c r="K322"/>
      <c r="L322"/>
    </row>
    <row r="323" spans="1:12" ht="17.25" x14ac:dyDescent="0.25">
      <c r="A323"/>
      <c r="D323"/>
      <c r="E323"/>
      <c r="F323"/>
      <c r="G323"/>
      <c r="H323"/>
      <c r="I323" s="77"/>
      <c r="J323"/>
      <c r="K323"/>
      <c r="L323"/>
    </row>
    <row r="324" spans="1:12" ht="17.25" x14ac:dyDescent="0.25">
      <c r="A324"/>
      <c r="D324"/>
      <c r="E324"/>
      <c r="F324"/>
      <c r="G324"/>
      <c r="H324"/>
      <c r="I324" s="77"/>
      <c r="J324"/>
      <c r="K324"/>
      <c r="L324"/>
    </row>
    <row r="325" spans="1:12" ht="17.25" x14ac:dyDescent="0.25">
      <c r="A325"/>
      <c r="D325"/>
      <c r="E325"/>
      <c r="F325"/>
      <c r="G325"/>
      <c r="H325"/>
      <c r="I325" s="77"/>
      <c r="J325"/>
      <c r="K325"/>
      <c r="L325"/>
    </row>
    <row r="326" spans="1:12" ht="17.25" x14ac:dyDescent="0.25">
      <c r="A326"/>
      <c r="D326"/>
      <c r="E326"/>
      <c r="F326"/>
      <c r="G326"/>
      <c r="H326"/>
      <c r="I326" s="77"/>
      <c r="J326"/>
      <c r="K326"/>
      <c r="L326"/>
    </row>
    <row r="327" spans="1:12" ht="17.25" x14ac:dyDescent="0.25">
      <c r="A327"/>
      <c r="D327"/>
      <c r="E327"/>
      <c r="F327"/>
      <c r="G327"/>
      <c r="H327"/>
      <c r="I327" s="77"/>
      <c r="J327"/>
      <c r="K327"/>
      <c r="L327"/>
    </row>
    <row r="328" spans="1:12" ht="17.25" x14ac:dyDescent="0.25">
      <c r="A328"/>
      <c r="D328"/>
      <c r="E328"/>
      <c r="F328"/>
      <c r="G328"/>
      <c r="H328"/>
      <c r="I328" s="77"/>
      <c r="J328"/>
      <c r="K328"/>
      <c r="L328"/>
    </row>
    <row r="329" spans="1:12" ht="17.25" x14ac:dyDescent="0.25">
      <c r="A329"/>
      <c r="D329"/>
      <c r="E329"/>
      <c r="F329"/>
      <c r="G329"/>
      <c r="H329"/>
      <c r="I329" s="77"/>
      <c r="J329"/>
      <c r="K329"/>
      <c r="L329"/>
    </row>
    <row r="330" spans="1:12" ht="17.25" x14ac:dyDescent="0.25">
      <c r="A330"/>
      <c r="D330"/>
      <c r="E330"/>
      <c r="F330"/>
      <c r="G330"/>
      <c r="H330"/>
      <c r="I330" s="77"/>
      <c r="J330"/>
      <c r="K330"/>
      <c r="L330"/>
    </row>
    <row r="331" spans="1:12" ht="17.25" x14ac:dyDescent="0.25">
      <c r="A331"/>
      <c r="D331"/>
      <c r="E331"/>
      <c r="F331"/>
      <c r="G331"/>
      <c r="H331"/>
      <c r="I331" s="77"/>
      <c r="J331"/>
      <c r="K331"/>
      <c r="L331"/>
    </row>
    <row r="332" spans="1:12" ht="17.25" x14ac:dyDescent="0.25">
      <c r="A332"/>
      <c r="D332"/>
      <c r="E332"/>
      <c r="F332"/>
      <c r="G332"/>
      <c r="H332"/>
      <c r="I332" s="77"/>
      <c r="J332"/>
      <c r="K332"/>
      <c r="L332"/>
    </row>
    <row r="333" spans="1:12" ht="17.25" x14ac:dyDescent="0.25">
      <c r="A333"/>
      <c r="D333"/>
      <c r="E333"/>
      <c r="F333"/>
      <c r="G333"/>
      <c r="H333"/>
      <c r="I333" s="77"/>
      <c r="J333"/>
      <c r="K333"/>
      <c r="L333"/>
    </row>
    <row r="334" spans="1:12" ht="17.25" x14ac:dyDescent="0.25">
      <c r="A334"/>
      <c r="D334"/>
      <c r="E334"/>
      <c r="F334"/>
      <c r="G334"/>
      <c r="H334"/>
      <c r="I334" s="77"/>
      <c r="J334"/>
      <c r="K334"/>
      <c r="L334"/>
    </row>
    <row r="335" spans="1:12" ht="17.25" x14ac:dyDescent="0.25">
      <c r="A335"/>
      <c r="D335"/>
      <c r="E335"/>
      <c r="F335"/>
      <c r="G335"/>
      <c r="H335"/>
      <c r="I335" s="77"/>
      <c r="J335"/>
      <c r="K335"/>
      <c r="L335"/>
    </row>
    <row r="336" spans="1:12" ht="17.25" x14ac:dyDescent="0.25">
      <c r="A336"/>
      <c r="D336"/>
      <c r="E336"/>
      <c r="F336"/>
      <c r="G336"/>
      <c r="H336"/>
      <c r="I336" s="77"/>
      <c r="J336"/>
      <c r="K336"/>
      <c r="L336"/>
    </row>
    <row r="337" spans="1:12" ht="17.25" x14ac:dyDescent="0.25">
      <c r="A337"/>
      <c r="D337"/>
      <c r="E337"/>
      <c r="F337"/>
      <c r="G337"/>
      <c r="H337"/>
      <c r="I337" s="77"/>
      <c r="J337"/>
      <c r="K337"/>
      <c r="L337"/>
    </row>
    <row r="338" spans="1:12" ht="17.25" x14ac:dyDescent="0.25">
      <c r="A338"/>
      <c r="D338"/>
      <c r="E338"/>
      <c r="F338"/>
      <c r="G338"/>
      <c r="H338"/>
      <c r="I338" s="77"/>
      <c r="J338"/>
      <c r="K338"/>
      <c r="L338"/>
    </row>
    <row r="339" spans="1:12" ht="17.25" x14ac:dyDescent="0.25">
      <c r="A339"/>
      <c r="D339"/>
      <c r="E339"/>
      <c r="F339"/>
      <c r="G339"/>
      <c r="H339"/>
      <c r="I339" s="77"/>
      <c r="J339"/>
      <c r="K339"/>
      <c r="L339"/>
    </row>
    <row r="340" spans="1:12" ht="17.25" x14ac:dyDescent="0.25">
      <c r="A340"/>
      <c r="D340"/>
      <c r="E340"/>
      <c r="F340"/>
      <c r="G340"/>
      <c r="H340"/>
      <c r="I340" s="77"/>
      <c r="J340"/>
      <c r="K340"/>
      <c r="L340"/>
    </row>
    <row r="341" spans="1:12" ht="17.25" x14ac:dyDescent="0.25">
      <c r="A341"/>
      <c r="D341"/>
      <c r="E341"/>
      <c r="F341"/>
      <c r="G341"/>
      <c r="H341"/>
      <c r="I341" s="77"/>
      <c r="J341"/>
      <c r="K341"/>
      <c r="L341"/>
    </row>
    <row r="342" spans="1:12" ht="17.25" x14ac:dyDescent="0.25">
      <c r="A342"/>
      <c r="D342"/>
      <c r="E342"/>
      <c r="F342"/>
      <c r="G342"/>
      <c r="H342"/>
      <c r="I342" s="77"/>
      <c r="J342"/>
      <c r="K342"/>
      <c r="L342"/>
    </row>
    <row r="343" spans="1:12" ht="17.25" x14ac:dyDescent="0.25">
      <c r="A343"/>
      <c r="D343"/>
      <c r="E343"/>
      <c r="F343"/>
      <c r="G343"/>
      <c r="H343"/>
      <c r="I343" s="77"/>
      <c r="J343"/>
      <c r="K343"/>
      <c r="L343"/>
    </row>
    <row r="344" spans="1:12" ht="17.25" x14ac:dyDescent="0.25">
      <c r="A344"/>
      <c r="D344"/>
      <c r="E344"/>
      <c r="F344"/>
      <c r="G344"/>
      <c r="H344"/>
      <c r="I344" s="77"/>
      <c r="J344"/>
      <c r="K344"/>
      <c r="L344"/>
    </row>
    <row r="345" spans="1:12" ht="17.25" x14ac:dyDescent="0.25">
      <c r="A345"/>
      <c r="D345"/>
      <c r="E345"/>
      <c r="F345"/>
      <c r="G345"/>
      <c r="H345"/>
      <c r="I345" s="77"/>
      <c r="J345"/>
      <c r="K345"/>
      <c r="L345"/>
    </row>
    <row r="346" spans="1:12" ht="17.25" x14ac:dyDescent="0.25">
      <c r="A346"/>
      <c r="D346"/>
      <c r="E346"/>
      <c r="F346"/>
      <c r="G346"/>
      <c r="H346"/>
      <c r="I346" s="77"/>
      <c r="J346"/>
      <c r="K346"/>
      <c r="L346"/>
    </row>
    <row r="347" spans="1:12" ht="17.25" x14ac:dyDescent="0.25">
      <c r="A347"/>
      <c r="D347"/>
      <c r="E347"/>
      <c r="F347"/>
      <c r="G347"/>
      <c r="H347"/>
      <c r="I347" s="77"/>
      <c r="J347"/>
      <c r="K347"/>
      <c r="L347"/>
    </row>
    <row r="348" spans="1:12" ht="17.25" x14ac:dyDescent="0.25">
      <c r="A348"/>
      <c r="D348"/>
      <c r="E348"/>
      <c r="F348"/>
      <c r="G348"/>
      <c r="H348"/>
      <c r="I348" s="77"/>
      <c r="J348"/>
      <c r="K348"/>
      <c r="L348"/>
    </row>
    <row r="349" spans="1:12" ht="17.25" x14ac:dyDescent="0.25">
      <c r="A349"/>
      <c r="D349"/>
      <c r="E349"/>
      <c r="F349"/>
      <c r="G349"/>
      <c r="H349"/>
      <c r="I349" s="77"/>
      <c r="J349"/>
      <c r="K349"/>
      <c r="L349"/>
    </row>
    <row r="350" spans="1:12" ht="17.25" x14ac:dyDescent="0.25">
      <c r="A350"/>
      <c r="D350"/>
      <c r="E350"/>
      <c r="F350"/>
      <c r="G350"/>
      <c r="H350"/>
      <c r="I350" s="77"/>
      <c r="J350"/>
      <c r="K350"/>
      <c r="L350"/>
    </row>
    <row r="351" spans="1:12" ht="17.25" x14ac:dyDescent="0.25">
      <c r="A351"/>
      <c r="D351"/>
      <c r="E351"/>
      <c r="F351"/>
      <c r="G351"/>
      <c r="H351"/>
      <c r="I351" s="77"/>
      <c r="J351"/>
      <c r="K351"/>
      <c r="L351"/>
    </row>
    <row r="352" spans="1:12" ht="17.25" x14ac:dyDescent="0.25">
      <c r="A352"/>
      <c r="D352"/>
      <c r="E352"/>
      <c r="F352"/>
      <c r="G352"/>
      <c r="H352"/>
      <c r="I352" s="77"/>
      <c r="J352"/>
      <c r="K352"/>
      <c r="L352"/>
    </row>
    <row r="353" spans="1:12" ht="17.25" x14ac:dyDescent="0.25">
      <c r="A353"/>
      <c r="D353"/>
      <c r="E353"/>
      <c r="F353"/>
      <c r="G353"/>
      <c r="H353"/>
      <c r="I353" s="77"/>
      <c r="J353"/>
      <c r="K353"/>
      <c r="L353"/>
    </row>
    <row r="354" spans="1:12" ht="17.25" x14ac:dyDescent="0.25">
      <c r="A354"/>
      <c r="D354"/>
      <c r="E354"/>
      <c r="F354"/>
      <c r="G354"/>
      <c r="H354"/>
      <c r="I354" s="77"/>
      <c r="J354"/>
      <c r="K354"/>
      <c r="L354"/>
    </row>
    <row r="355" spans="1:12" ht="17.25" x14ac:dyDescent="0.25">
      <c r="A355"/>
      <c r="D355"/>
      <c r="E355"/>
      <c r="F355"/>
      <c r="G355"/>
      <c r="H355"/>
      <c r="I355" s="77"/>
      <c r="J355"/>
      <c r="K355"/>
      <c r="L355"/>
    </row>
    <row r="356" spans="1:12" ht="17.25" x14ac:dyDescent="0.25">
      <c r="A356"/>
      <c r="D356"/>
      <c r="E356"/>
      <c r="F356"/>
      <c r="G356"/>
      <c r="H356"/>
      <c r="I356" s="77"/>
      <c r="J356"/>
      <c r="K356"/>
      <c r="L356"/>
    </row>
    <row r="357" spans="1:12" ht="17.25" x14ac:dyDescent="0.25">
      <c r="A357"/>
      <c r="D357"/>
      <c r="E357"/>
      <c r="F357"/>
      <c r="G357"/>
      <c r="H357"/>
      <c r="I357" s="77"/>
      <c r="J357"/>
      <c r="K357"/>
      <c r="L357"/>
    </row>
    <row r="358" spans="1:12" ht="17.25" x14ac:dyDescent="0.25">
      <c r="A358"/>
      <c r="D358"/>
      <c r="E358"/>
      <c r="F358"/>
      <c r="G358"/>
      <c r="H358"/>
      <c r="I358" s="77"/>
      <c r="J358"/>
      <c r="K358"/>
      <c r="L358"/>
    </row>
    <row r="359" spans="1:12" ht="17.25" x14ac:dyDescent="0.25">
      <c r="A359"/>
      <c r="D359"/>
      <c r="E359"/>
      <c r="F359"/>
      <c r="G359"/>
      <c r="H359"/>
      <c r="I359" s="77"/>
      <c r="J359"/>
      <c r="K359"/>
      <c r="L359"/>
    </row>
    <row r="360" spans="1:12" ht="17.25" x14ac:dyDescent="0.25">
      <c r="A360"/>
      <c r="D360"/>
      <c r="E360"/>
      <c r="F360"/>
      <c r="G360"/>
      <c r="H360"/>
      <c r="I360" s="77"/>
      <c r="J360"/>
      <c r="K360"/>
      <c r="L360"/>
    </row>
    <row r="361" spans="1:12" ht="17.25" x14ac:dyDescent="0.25">
      <c r="A361"/>
      <c r="D361"/>
      <c r="E361"/>
      <c r="F361"/>
      <c r="G361"/>
      <c r="H361"/>
      <c r="I361" s="77"/>
      <c r="J361"/>
      <c r="K361"/>
      <c r="L361"/>
    </row>
    <row r="362" spans="1:12" ht="17.25" x14ac:dyDescent="0.25">
      <c r="A362"/>
      <c r="D362"/>
      <c r="E362"/>
      <c r="F362"/>
      <c r="G362"/>
      <c r="H362"/>
      <c r="I362" s="77"/>
      <c r="J362"/>
      <c r="K362"/>
      <c r="L362"/>
    </row>
    <row r="363" spans="1:12" ht="17.25" x14ac:dyDescent="0.25">
      <c r="A363"/>
      <c r="D363"/>
      <c r="E363"/>
      <c r="F363"/>
      <c r="G363"/>
      <c r="H363"/>
      <c r="I363" s="77"/>
      <c r="J363"/>
      <c r="K363"/>
      <c r="L363"/>
    </row>
    <row r="364" spans="1:12" ht="17.25" x14ac:dyDescent="0.25">
      <c r="A364"/>
      <c r="D364"/>
      <c r="E364"/>
      <c r="F364"/>
      <c r="G364"/>
      <c r="H364"/>
      <c r="I364" s="77"/>
      <c r="J364"/>
      <c r="K364"/>
      <c r="L364"/>
    </row>
    <row r="365" spans="1:12" ht="17.25" x14ac:dyDescent="0.25">
      <c r="A365"/>
      <c r="D365"/>
      <c r="E365"/>
      <c r="F365"/>
      <c r="G365"/>
      <c r="H365"/>
      <c r="I365" s="77"/>
      <c r="J365"/>
      <c r="K365"/>
      <c r="L365"/>
    </row>
    <row r="366" spans="1:12" ht="17.25" x14ac:dyDescent="0.25">
      <c r="A366"/>
      <c r="D366"/>
      <c r="E366"/>
      <c r="F366"/>
      <c r="G366"/>
      <c r="H366"/>
      <c r="I366" s="77"/>
      <c r="J366"/>
      <c r="K366"/>
      <c r="L366"/>
    </row>
    <row r="367" spans="1:12" ht="17.25" x14ac:dyDescent="0.25">
      <c r="A367"/>
      <c r="D367"/>
      <c r="E367"/>
      <c r="F367"/>
      <c r="G367"/>
      <c r="H367"/>
      <c r="I367" s="77"/>
      <c r="J367"/>
      <c r="K367"/>
      <c r="L367"/>
    </row>
    <row r="368" spans="1:12" ht="17.25" x14ac:dyDescent="0.25">
      <c r="A368"/>
      <c r="D368"/>
      <c r="E368"/>
      <c r="F368"/>
      <c r="G368"/>
      <c r="H368"/>
      <c r="I368" s="77"/>
      <c r="J368"/>
      <c r="K368"/>
      <c r="L368"/>
    </row>
    <row r="369" spans="1:12" ht="17.25" x14ac:dyDescent="0.25">
      <c r="A369"/>
      <c r="D369"/>
      <c r="E369"/>
      <c r="F369"/>
      <c r="G369"/>
      <c r="H369"/>
      <c r="I369" s="77"/>
      <c r="J369"/>
      <c r="K369"/>
      <c r="L369"/>
    </row>
    <row r="370" spans="1:12" ht="17.25" x14ac:dyDescent="0.25">
      <c r="A370"/>
      <c r="D370"/>
      <c r="E370"/>
      <c r="F370"/>
      <c r="G370"/>
      <c r="H370"/>
      <c r="I370" s="77"/>
      <c r="J370"/>
      <c r="K370"/>
      <c r="L370"/>
    </row>
    <row r="371" spans="1:12" ht="17.25" x14ac:dyDescent="0.25">
      <c r="A371"/>
      <c r="D371"/>
      <c r="E371"/>
      <c r="F371"/>
      <c r="G371"/>
      <c r="H371"/>
      <c r="I371" s="77"/>
      <c r="J371"/>
      <c r="K371"/>
      <c r="L371"/>
    </row>
    <row r="372" spans="1:12" ht="17.25" x14ac:dyDescent="0.25">
      <c r="A372"/>
      <c r="D372"/>
      <c r="E372"/>
      <c r="F372"/>
      <c r="G372"/>
      <c r="H372"/>
      <c r="I372" s="77"/>
      <c r="J372"/>
      <c r="K372"/>
      <c r="L372"/>
    </row>
    <row r="373" spans="1:12" ht="17.25" x14ac:dyDescent="0.25">
      <c r="A373"/>
      <c r="D373"/>
      <c r="E373"/>
      <c r="F373"/>
      <c r="G373"/>
      <c r="H373"/>
      <c r="I373" s="77"/>
      <c r="J373"/>
      <c r="K373"/>
      <c r="L373"/>
    </row>
    <row r="374" spans="1:12" ht="17.25" x14ac:dyDescent="0.25">
      <c r="A374"/>
      <c r="D374"/>
      <c r="E374"/>
      <c r="F374"/>
      <c r="G374"/>
      <c r="H374"/>
      <c r="I374" s="77"/>
      <c r="J374"/>
      <c r="K374"/>
      <c r="L374"/>
    </row>
    <row r="375" spans="1:12" ht="17.25" x14ac:dyDescent="0.25">
      <c r="A375"/>
      <c r="D375"/>
      <c r="E375"/>
      <c r="F375"/>
      <c r="G375"/>
      <c r="H375"/>
      <c r="I375" s="77"/>
      <c r="J375"/>
      <c r="K375"/>
      <c r="L375"/>
    </row>
    <row r="376" spans="1:12" ht="17.25" x14ac:dyDescent="0.25">
      <c r="A376"/>
      <c r="D376"/>
      <c r="E376"/>
      <c r="F376"/>
      <c r="G376"/>
      <c r="H376"/>
      <c r="I376" s="77"/>
      <c r="J376"/>
      <c r="K376"/>
      <c r="L376"/>
    </row>
    <row r="377" spans="1:12" ht="17.25" x14ac:dyDescent="0.25">
      <c r="A377"/>
      <c r="D377"/>
      <c r="E377"/>
      <c r="F377"/>
      <c r="G377"/>
      <c r="H377"/>
      <c r="I377" s="77"/>
      <c r="J377"/>
      <c r="K377"/>
      <c r="L377"/>
    </row>
    <row r="378" spans="1:12" ht="17.25" x14ac:dyDescent="0.25">
      <c r="A378"/>
      <c r="D378"/>
      <c r="E378"/>
      <c r="F378"/>
      <c r="G378"/>
      <c r="H378"/>
      <c r="I378" s="77"/>
      <c r="J378"/>
      <c r="K378"/>
      <c r="L378"/>
    </row>
    <row r="379" spans="1:12" ht="17.25" x14ac:dyDescent="0.25">
      <c r="A379"/>
      <c r="D379"/>
      <c r="E379"/>
      <c r="F379"/>
      <c r="G379"/>
      <c r="H379"/>
      <c r="I379" s="77"/>
      <c r="J379"/>
      <c r="K379"/>
      <c r="L379"/>
    </row>
    <row r="380" spans="1:12" ht="17.25" x14ac:dyDescent="0.25">
      <c r="A380"/>
      <c r="D380"/>
      <c r="E380"/>
      <c r="F380"/>
      <c r="G380"/>
      <c r="H380"/>
      <c r="I380" s="77"/>
      <c r="J380"/>
      <c r="K380"/>
      <c r="L380"/>
    </row>
    <row r="381" spans="1:12" ht="17.25" x14ac:dyDescent="0.25">
      <c r="A381"/>
      <c r="D381"/>
      <c r="E381"/>
      <c r="F381"/>
      <c r="G381"/>
      <c r="H381"/>
      <c r="I381" s="77"/>
      <c r="J381"/>
      <c r="K381"/>
      <c r="L381"/>
    </row>
    <row r="382" spans="1:12" ht="17.25" x14ac:dyDescent="0.25">
      <c r="A382"/>
      <c r="D382"/>
      <c r="E382"/>
      <c r="F382"/>
      <c r="G382"/>
      <c r="H382"/>
      <c r="I382" s="77"/>
      <c r="J382"/>
      <c r="K382"/>
      <c r="L382"/>
    </row>
    <row r="383" spans="1:12" ht="17.25" x14ac:dyDescent="0.25">
      <c r="A383"/>
      <c r="D383"/>
      <c r="E383"/>
      <c r="F383"/>
      <c r="G383"/>
      <c r="H383"/>
      <c r="I383" s="77"/>
      <c r="J383"/>
      <c r="K383"/>
      <c r="L383"/>
    </row>
    <row r="384" spans="1:12" ht="17.25" x14ac:dyDescent="0.25">
      <c r="A384"/>
      <c r="D384"/>
      <c r="E384"/>
      <c r="F384"/>
      <c r="G384"/>
      <c r="H384"/>
      <c r="I384" s="77"/>
      <c r="J384"/>
      <c r="K384"/>
      <c r="L384"/>
    </row>
    <row r="385" spans="1:12" ht="17.25" x14ac:dyDescent="0.25">
      <c r="A385"/>
      <c r="D385"/>
      <c r="E385"/>
      <c r="F385"/>
      <c r="G385"/>
      <c r="H385"/>
      <c r="I385" s="77"/>
      <c r="J385"/>
      <c r="K385"/>
      <c r="L385"/>
    </row>
    <row r="386" spans="1:12" ht="17.25" x14ac:dyDescent="0.25">
      <c r="A386"/>
      <c r="D386"/>
      <c r="E386"/>
      <c r="F386"/>
      <c r="G386"/>
      <c r="H386"/>
      <c r="I386" s="77"/>
      <c r="J386"/>
      <c r="K386"/>
      <c r="L386"/>
    </row>
    <row r="387" spans="1:12" ht="17.25" x14ac:dyDescent="0.25">
      <c r="A387"/>
      <c r="D387"/>
      <c r="E387"/>
      <c r="F387"/>
      <c r="G387"/>
      <c r="H387"/>
      <c r="I387" s="77"/>
      <c r="J387"/>
      <c r="K387"/>
      <c r="L387"/>
    </row>
    <row r="388" spans="1:12" ht="17.25" x14ac:dyDescent="0.25">
      <c r="A388"/>
      <c r="D388"/>
      <c r="E388"/>
      <c r="F388"/>
      <c r="G388"/>
      <c r="H388"/>
      <c r="I388" s="77"/>
      <c r="J388"/>
      <c r="K388"/>
      <c r="L388"/>
    </row>
    <row r="389" spans="1:12" ht="17.25" x14ac:dyDescent="0.25">
      <c r="A389"/>
      <c r="D389"/>
      <c r="E389"/>
      <c r="F389"/>
      <c r="G389"/>
      <c r="H389"/>
      <c r="I389" s="77"/>
      <c r="J389"/>
      <c r="K389"/>
      <c r="L389"/>
    </row>
    <row r="390" spans="1:12" ht="17.25" x14ac:dyDescent="0.25">
      <c r="A390"/>
      <c r="D390"/>
      <c r="E390"/>
      <c r="F390"/>
      <c r="G390"/>
      <c r="H390"/>
      <c r="I390" s="77"/>
      <c r="J390"/>
      <c r="K390"/>
      <c r="L390"/>
    </row>
    <row r="391" spans="1:12" ht="17.25" x14ac:dyDescent="0.25">
      <c r="A391"/>
      <c r="D391"/>
      <c r="E391"/>
      <c r="F391"/>
      <c r="G391"/>
      <c r="H391"/>
      <c r="I391" s="77"/>
      <c r="J391"/>
      <c r="K391"/>
      <c r="L391"/>
    </row>
    <row r="392" spans="1:12" ht="17.25" x14ac:dyDescent="0.25">
      <c r="A392"/>
      <c r="D392"/>
      <c r="E392"/>
      <c r="F392"/>
      <c r="G392"/>
      <c r="H392"/>
      <c r="I392" s="77"/>
      <c r="J392"/>
      <c r="K392"/>
      <c r="L392"/>
    </row>
    <row r="393" spans="1:12" ht="17.25" x14ac:dyDescent="0.25">
      <c r="A393"/>
      <c r="D393"/>
      <c r="E393"/>
      <c r="F393"/>
      <c r="G393"/>
      <c r="H393"/>
      <c r="I393" s="77"/>
      <c r="J393"/>
      <c r="K393"/>
      <c r="L393"/>
    </row>
    <row r="394" spans="1:12" ht="17.25" x14ac:dyDescent="0.25">
      <c r="A394"/>
      <c r="D394"/>
      <c r="E394"/>
      <c r="F394"/>
      <c r="G394"/>
      <c r="H394"/>
      <c r="I394" s="77"/>
      <c r="J394"/>
      <c r="K394"/>
      <c r="L394"/>
    </row>
    <row r="395" spans="1:12" ht="17.25" x14ac:dyDescent="0.25">
      <c r="A395"/>
      <c r="D395"/>
      <c r="E395"/>
      <c r="F395"/>
      <c r="G395"/>
      <c r="H395"/>
      <c r="I395" s="77"/>
      <c r="J395"/>
      <c r="K395"/>
      <c r="L395"/>
    </row>
    <row r="396" spans="1:12" ht="17.25" x14ac:dyDescent="0.25">
      <c r="A396"/>
      <c r="D396"/>
      <c r="E396"/>
      <c r="F396"/>
      <c r="G396"/>
      <c r="H396"/>
      <c r="I396" s="77"/>
      <c r="J396"/>
      <c r="K396"/>
      <c r="L396"/>
    </row>
    <row r="397" spans="1:12" ht="17.25" x14ac:dyDescent="0.25">
      <c r="A397"/>
      <c r="D397"/>
      <c r="E397"/>
      <c r="F397"/>
      <c r="G397"/>
      <c r="H397"/>
      <c r="I397" s="77"/>
      <c r="J397"/>
      <c r="K397"/>
      <c r="L397"/>
    </row>
    <row r="398" spans="1:12" ht="17.25" x14ac:dyDescent="0.25">
      <c r="A398"/>
      <c r="D398"/>
      <c r="E398"/>
      <c r="F398"/>
      <c r="G398"/>
      <c r="H398"/>
      <c r="I398" s="77"/>
      <c r="J398"/>
      <c r="K398"/>
      <c r="L398"/>
    </row>
    <row r="399" spans="1:12" ht="17.25" x14ac:dyDescent="0.25">
      <c r="A399"/>
      <c r="D399"/>
      <c r="E399"/>
      <c r="F399"/>
      <c r="G399"/>
      <c r="H399"/>
      <c r="I399" s="77"/>
      <c r="J399"/>
      <c r="K399"/>
      <c r="L399"/>
    </row>
    <row r="400" spans="1:12" ht="17.25" x14ac:dyDescent="0.25">
      <c r="A400"/>
      <c r="D400"/>
      <c r="E400"/>
      <c r="F400"/>
      <c r="G400"/>
      <c r="H400"/>
      <c r="I400" s="77"/>
      <c r="J400"/>
      <c r="K400"/>
      <c r="L400"/>
    </row>
    <row r="401" spans="1:12" ht="17.25" x14ac:dyDescent="0.25">
      <c r="A401"/>
      <c r="D401"/>
      <c r="E401"/>
      <c r="F401"/>
      <c r="G401"/>
      <c r="H401"/>
      <c r="I401" s="77"/>
      <c r="J401"/>
      <c r="K401"/>
      <c r="L401"/>
    </row>
    <row r="402" spans="1:12" ht="17.25" x14ac:dyDescent="0.25">
      <c r="A402"/>
      <c r="D402"/>
      <c r="E402"/>
      <c r="F402"/>
      <c r="G402"/>
      <c r="H402"/>
      <c r="I402" s="77"/>
      <c r="J402"/>
      <c r="K402"/>
      <c r="L402"/>
    </row>
    <row r="403" spans="1:12" ht="17.25" x14ac:dyDescent="0.25">
      <c r="A403"/>
      <c r="D403"/>
      <c r="E403"/>
      <c r="F403"/>
      <c r="G403"/>
      <c r="H403"/>
      <c r="I403" s="77"/>
      <c r="J403"/>
      <c r="K403"/>
      <c r="L403"/>
    </row>
    <row r="404" spans="1:12" ht="17.25" x14ac:dyDescent="0.25">
      <c r="A404"/>
      <c r="D404"/>
      <c r="E404"/>
      <c r="F404"/>
      <c r="G404"/>
      <c r="H404"/>
      <c r="I404" s="77"/>
      <c r="J404"/>
      <c r="K404"/>
      <c r="L404"/>
    </row>
    <row r="405" spans="1:12" ht="17.25" x14ac:dyDescent="0.25">
      <c r="A405"/>
      <c r="D405"/>
      <c r="E405"/>
      <c r="F405"/>
      <c r="G405"/>
      <c r="H405"/>
      <c r="I405" s="77"/>
      <c r="J405"/>
      <c r="K405"/>
      <c r="L405"/>
    </row>
    <row r="406" spans="1:12" ht="17.25" x14ac:dyDescent="0.25">
      <c r="A406"/>
      <c r="D406"/>
      <c r="E406"/>
      <c r="F406"/>
      <c r="G406"/>
      <c r="H406"/>
      <c r="I406" s="77"/>
      <c r="J406"/>
      <c r="K406"/>
      <c r="L406"/>
    </row>
    <row r="407" spans="1:12" ht="17.25" x14ac:dyDescent="0.25">
      <c r="A407"/>
      <c r="D407"/>
      <c r="E407"/>
      <c r="F407"/>
      <c r="G407"/>
      <c r="H407"/>
      <c r="I407" s="77"/>
      <c r="J407"/>
      <c r="K407"/>
      <c r="L407"/>
    </row>
    <row r="408" spans="1:12" ht="17.25" x14ac:dyDescent="0.25">
      <c r="A408"/>
      <c r="D408"/>
      <c r="E408"/>
      <c r="F408"/>
      <c r="G408"/>
      <c r="H408"/>
      <c r="I408" s="77"/>
      <c r="J408"/>
      <c r="K408"/>
      <c r="L408"/>
    </row>
    <row r="409" spans="1:12" ht="17.25" x14ac:dyDescent="0.25">
      <c r="A409"/>
      <c r="D409"/>
      <c r="E409"/>
      <c r="F409"/>
      <c r="G409"/>
      <c r="H409"/>
      <c r="I409" s="77"/>
      <c r="J409"/>
      <c r="K409"/>
      <c r="L409"/>
    </row>
    <row r="410" spans="1:12" ht="17.25" x14ac:dyDescent="0.25">
      <c r="A410"/>
      <c r="D410"/>
      <c r="E410"/>
      <c r="F410"/>
      <c r="G410"/>
      <c r="H410"/>
      <c r="I410" s="77"/>
      <c r="J410"/>
      <c r="K410"/>
      <c r="L410"/>
    </row>
    <row r="411" spans="1:12" ht="17.25" x14ac:dyDescent="0.25">
      <c r="A411"/>
      <c r="D411"/>
      <c r="E411"/>
      <c r="F411"/>
      <c r="G411"/>
      <c r="H411"/>
      <c r="I411" s="77"/>
      <c r="J411"/>
      <c r="K411"/>
      <c r="L411"/>
    </row>
    <row r="412" spans="1:12" ht="17.25" x14ac:dyDescent="0.25">
      <c r="A412"/>
      <c r="D412"/>
      <c r="E412"/>
      <c r="F412"/>
      <c r="G412"/>
      <c r="H412"/>
      <c r="I412" s="77"/>
      <c r="J412"/>
      <c r="K412"/>
      <c r="L412"/>
    </row>
    <row r="413" spans="1:12" ht="17.25" x14ac:dyDescent="0.25">
      <c r="A413"/>
      <c r="D413"/>
      <c r="E413"/>
      <c r="F413"/>
      <c r="G413"/>
      <c r="H413"/>
      <c r="I413" s="77"/>
      <c r="J413"/>
      <c r="K413"/>
      <c r="L413"/>
    </row>
    <row r="414" spans="1:12" ht="17.25" x14ac:dyDescent="0.25">
      <c r="A414"/>
      <c r="D414"/>
      <c r="E414"/>
      <c r="F414"/>
      <c r="G414"/>
      <c r="H414"/>
      <c r="I414" s="77"/>
      <c r="J414"/>
      <c r="K414"/>
      <c r="L414"/>
    </row>
    <row r="415" spans="1:12" ht="17.25" x14ac:dyDescent="0.25">
      <c r="A415"/>
      <c r="D415"/>
      <c r="E415"/>
      <c r="F415"/>
      <c r="G415"/>
      <c r="H415"/>
      <c r="I415" s="77"/>
      <c r="J415"/>
      <c r="K415"/>
      <c r="L415"/>
    </row>
    <row r="416" spans="1:12" ht="17.25" x14ac:dyDescent="0.25">
      <c r="A416"/>
      <c r="D416"/>
      <c r="E416"/>
      <c r="F416"/>
      <c r="G416"/>
      <c r="H416"/>
      <c r="I416" s="77"/>
      <c r="J416"/>
      <c r="K416"/>
      <c r="L416"/>
    </row>
    <row r="417" spans="1:12" ht="17.25" x14ac:dyDescent="0.25">
      <c r="A417"/>
      <c r="D417"/>
      <c r="E417"/>
      <c r="F417"/>
      <c r="G417"/>
      <c r="H417"/>
      <c r="I417" s="77"/>
      <c r="J417"/>
      <c r="K417"/>
      <c r="L417"/>
    </row>
    <row r="418" spans="1:12" ht="17.25" x14ac:dyDescent="0.25">
      <c r="A418"/>
      <c r="D418"/>
      <c r="E418"/>
      <c r="F418"/>
      <c r="G418"/>
      <c r="H418"/>
      <c r="I418" s="77"/>
      <c r="J418"/>
      <c r="K418"/>
      <c r="L418"/>
    </row>
    <row r="419" spans="1:12" ht="17.25" x14ac:dyDescent="0.25">
      <c r="A419"/>
      <c r="D419"/>
      <c r="E419"/>
      <c r="F419"/>
      <c r="G419"/>
      <c r="H419"/>
      <c r="I419" s="77"/>
      <c r="J419"/>
      <c r="K419"/>
      <c r="L419"/>
    </row>
    <row r="420" spans="1:12" ht="17.25" x14ac:dyDescent="0.25">
      <c r="A420"/>
      <c r="D420"/>
      <c r="E420"/>
      <c r="F420"/>
      <c r="G420"/>
      <c r="H420"/>
      <c r="I420" s="77"/>
      <c r="J420"/>
      <c r="K420"/>
      <c r="L420"/>
    </row>
    <row r="421" spans="1:12" ht="17.25" x14ac:dyDescent="0.25">
      <c r="A421"/>
      <c r="D421"/>
      <c r="E421"/>
      <c r="F421"/>
      <c r="G421"/>
      <c r="H421"/>
      <c r="I421" s="77"/>
      <c r="J421"/>
      <c r="K421"/>
      <c r="L421"/>
    </row>
    <row r="422" spans="1:12" ht="17.25" x14ac:dyDescent="0.25">
      <c r="A422"/>
      <c r="D422"/>
      <c r="E422"/>
      <c r="F422"/>
      <c r="G422"/>
      <c r="H422"/>
      <c r="I422" s="77"/>
      <c r="J422"/>
      <c r="K422"/>
      <c r="L422"/>
    </row>
    <row r="423" spans="1:12" ht="17.25" x14ac:dyDescent="0.25">
      <c r="A423"/>
      <c r="D423"/>
      <c r="E423"/>
      <c r="F423"/>
      <c r="G423"/>
      <c r="H423"/>
      <c r="I423" s="77"/>
      <c r="J423"/>
      <c r="K423"/>
      <c r="L423"/>
    </row>
    <row r="424" spans="1:12" ht="17.25" x14ac:dyDescent="0.25">
      <c r="A424"/>
      <c r="D424"/>
      <c r="E424"/>
      <c r="F424"/>
      <c r="G424"/>
      <c r="H424"/>
      <c r="I424" s="77"/>
      <c r="J424"/>
      <c r="K424"/>
      <c r="L424"/>
    </row>
    <row r="425" spans="1:12" ht="17.25" x14ac:dyDescent="0.25">
      <c r="A425"/>
      <c r="D425"/>
      <c r="E425"/>
      <c r="F425"/>
      <c r="G425"/>
      <c r="H425"/>
      <c r="I425" s="77"/>
      <c r="J425"/>
      <c r="K425"/>
      <c r="L425"/>
    </row>
    <row r="426" spans="1:12" ht="17.25" x14ac:dyDescent="0.25">
      <c r="A426"/>
      <c r="D426"/>
      <c r="E426"/>
      <c r="F426"/>
      <c r="G426"/>
      <c r="H426"/>
      <c r="I426" s="77"/>
      <c r="J426"/>
      <c r="K426"/>
      <c r="L426"/>
    </row>
    <row r="427" spans="1:12" ht="17.25" x14ac:dyDescent="0.25">
      <c r="A427"/>
      <c r="D427"/>
      <c r="E427"/>
      <c r="F427"/>
      <c r="G427"/>
      <c r="H427"/>
      <c r="I427" s="77"/>
      <c r="J427"/>
      <c r="K427"/>
      <c r="L427"/>
    </row>
    <row r="428" spans="1:12" ht="17.25" x14ac:dyDescent="0.25">
      <c r="A428"/>
      <c r="D428"/>
      <c r="E428"/>
      <c r="F428"/>
      <c r="G428"/>
      <c r="H428"/>
      <c r="I428" s="77"/>
      <c r="J428"/>
      <c r="K428"/>
      <c r="L428"/>
    </row>
    <row r="429" spans="1:12" ht="17.25" x14ac:dyDescent="0.25">
      <c r="A429"/>
      <c r="D429"/>
      <c r="E429"/>
      <c r="F429"/>
      <c r="G429"/>
      <c r="H429"/>
      <c r="I429" s="77"/>
      <c r="J429"/>
      <c r="K429"/>
      <c r="L429"/>
    </row>
    <row r="430" spans="1:12" ht="17.25" x14ac:dyDescent="0.25">
      <c r="A430"/>
      <c r="D430"/>
      <c r="E430"/>
      <c r="F430"/>
      <c r="G430"/>
      <c r="H430"/>
      <c r="I430" s="77"/>
      <c r="J430"/>
      <c r="K430"/>
      <c r="L430"/>
    </row>
    <row r="431" spans="1:12" ht="17.25" x14ac:dyDescent="0.25">
      <c r="A431"/>
      <c r="D431"/>
      <c r="E431"/>
      <c r="F431"/>
      <c r="G431"/>
      <c r="H431"/>
      <c r="I431" s="77"/>
      <c r="J431"/>
      <c r="K431"/>
      <c r="L431"/>
    </row>
    <row r="432" spans="1:12" ht="17.25" x14ac:dyDescent="0.25">
      <c r="A432"/>
      <c r="D432"/>
      <c r="E432"/>
      <c r="F432"/>
      <c r="G432"/>
      <c r="H432"/>
      <c r="I432" s="77"/>
      <c r="J432"/>
      <c r="K432"/>
      <c r="L432"/>
    </row>
    <row r="433" spans="1:12" ht="17.25" x14ac:dyDescent="0.25">
      <c r="A433"/>
      <c r="D433"/>
      <c r="E433"/>
      <c r="F433"/>
      <c r="G433"/>
      <c r="H433"/>
      <c r="I433" s="77"/>
      <c r="J433"/>
      <c r="K433"/>
      <c r="L433"/>
    </row>
    <row r="434" spans="1:12" ht="17.25" x14ac:dyDescent="0.25">
      <c r="A434"/>
      <c r="D434"/>
      <c r="E434"/>
      <c r="F434"/>
      <c r="G434"/>
      <c r="H434"/>
      <c r="I434" s="77"/>
      <c r="J434"/>
      <c r="K434"/>
      <c r="L434"/>
    </row>
    <row r="435" spans="1:12" ht="17.25" x14ac:dyDescent="0.25">
      <c r="A435"/>
      <c r="D435"/>
      <c r="E435"/>
      <c r="F435"/>
      <c r="G435"/>
      <c r="H435"/>
      <c r="I435" s="77"/>
      <c r="J435"/>
      <c r="K435"/>
      <c r="L435"/>
    </row>
    <row r="436" spans="1:12" ht="17.25" x14ac:dyDescent="0.25">
      <c r="A436"/>
      <c r="D436"/>
      <c r="E436"/>
      <c r="F436"/>
      <c r="G436"/>
      <c r="H436"/>
      <c r="I436" s="77"/>
      <c r="J436"/>
      <c r="K436"/>
      <c r="L436"/>
    </row>
    <row r="437" spans="1:12" ht="17.25" x14ac:dyDescent="0.25">
      <c r="A437"/>
      <c r="D437"/>
      <c r="E437"/>
      <c r="F437"/>
      <c r="G437"/>
      <c r="H437"/>
      <c r="I437" s="77"/>
      <c r="J437"/>
      <c r="K437"/>
      <c r="L437"/>
    </row>
    <row r="438" spans="1:12" ht="17.25" x14ac:dyDescent="0.25">
      <c r="A438"/>
      <c r="D438"/>
      <c r="E438"/>
      <c r="F438"/>
      <c r="G438"/>
      <c r="H438"/>
      <c r="I438" s="77"/>
      <c r="J438"/>
      <c r="K438"/>
      <c r="L438"/>
    </row>
    <row r="439" spans="1:12" ht="17.25" x14ac:dyDescent="0.25">
      <c r="A439"/>
      <c r="D439"/>
      <c r="E439"/>
      <c r="F439"/>
      <c r="G439"/>
      <c r="H439"/>
      <c r="I439" s="77"/>
      <c r="J439"/>
      <c r="K439"/>
      <c r="L439"/>
    </row>
    <row r="440" spans="1:12" ht="17.25" x14ac:dyDescent="0.25">
      <c r="A440"/>
      <c r="D440"/>
      <c r="E440"/>
      <c r="F440"/>
      <c r="G440"/>
      <c r="H440"/>
      <c r="I440" s="77"/>
      <c r="J440"/>
      <c r="K440"/>
      <c r="L440"/>
    </row>
    <row r="441" spans="1:12" ht="17.25" x14ac:dyDescent="0.25">
      <c r="A441"/>
      <c r="D441"/>
      <c r="E441"/>
      <c r="F441"/>
      <c r="G441"/>
      <c r="H441"/>
      <c r="I441" s="77"/>
      <c r="J441"/>
      <c r="K441"/>
      <c r="L441"/>
    </row>
    <row r="442" spans="1:12" ht="17.25" x14ac:dyDescent="0.25">
      <c r="A442"/>
      <c r="D442"/>
      <c r="E442"/>
      <c r="F442"/>
      <c r="G442"/>
      <c r="H442"/>
      <c r="I442" s="77"/>
      <c r="J442"/>
      <c r="K442"/>
      <c r="L442"/>
    </row>
    <row r="443" spans="1:12" ht="17.25" x14ac:dyDescent="0.25">
      <c r="A443"/>
      <c r="D443"/>
      <c r="E443"/>
      <c r="F443"/>
      <c r="G443"/>
      <c r="H443"/>
      <c r="I443" s="77"/>
      <c r="J443"/>
      <c r="K443"/>
      <c r="L443"/>
    </row>
    <row r="444" spans="1:12" ht="17.25" x14ac:dyDescent="0.25">
      <c r="A444"/>
      <c r="D444"/>
      <c r="E444"/>
      <c r="F444"/>
      <c r="G444"/>
      <c r="H444"/>
      <c r="I444" s="77"/>
      <c r="J444"/>
      <c r="K444"/>
      <c r="L444"/>
    </row>
    <row r="445" spans="1:12" ht="17.25" x14ac:dyDescent="0.25">
      <c r="A445"/>
      <c r="D445"/>
      <c r="E445"/>
      <c r="F445"/>
      <c r="G445"/>
      <c r="H445"/>
      <c r="I445" s="77"/>
      <c r="J445"/>
      <c r="K445"/>
      <c r="L445"/>
    </row>
    <row r="446" spans="1:12" ht="17.25" x14ac:dyDescent="0.25">
      <c r="A446"/>
      <c r="D446"/>
      <c r="E446"/>
      <c r="F446"/>
      <c r="G446"/>
      <c r="H446"/>
      <c r="I446" s="77"/>
      <c r="J446"/>
      <c r="K446"/>
      <c r="L446"/>
    </row>
    <row r="447" spans="1:12" ht="17.25" x14ac:dyDescent="0.25">
      <c r="A447"/>
      <c r="D447"/>
      <c r="E447"/>
      <c r="F447"/>
      <c r="G447"/>
      <c r="H447"/>
      <c r="I447" s="77"/>
      <c r="J447"/>
      <c r="K447"/>
      <c r="L447"/>
    </row>
    <row r="448" spans="1:12" ht="17.25" x14ac:dyDescent="0.25">
      <c r="A448"/>
      <c r="D448"/>
      <c r="E448"/>
      <c r="F448"/>
      <c r="G448"/>
      <c r="H448"/>
      <c r="I448" s="77"/>
      <c r="J448"/>
      <c r="K448"/>
      <c r="L448"/>
    </row>
    <row r="449" spans="1:12" ht="17.25" x14ac:dyDescent="0.25">
      <c r="A449"/>
      <c r="D449"/>
      <c r="E449"/>
      <c r="F449"/>
      <c r="G449"/>
      <c r="H449"/>
      <c r="I449" s="77"/>
      <c r="J449"/>
      <c r="K449"/>
      <c r="L449"/>
    </row>
    <row r="450" spans="1:12" ht="17.25" x14ac:dyDescent="0.25">
      <c r="A450"/>
      <c r="D450"/>
      <c r="E450"/>
      <c r="F450"/>
      <c r="G450"/>
      <c r="H450"/>
      <c r="I450" s="77"/>
      <c r="J450"/>
      <c r="K450"/>
      <c r="L450"/>
    </row>
    <row r="451" spans="1:12" ht="17.25" x14ac:dyDescent="0.25">
      <c r="A451"/>
      <c r="D451"/>
      <c r="E451"/>
      <c r="F451"/>
      <c r="G451"/>
      <c r="H451"/>
      <c r="I451" s="77"/>
      <c r="J451"/>
      <c r="K451"/>
      <c r="L451"/>
    </row>
    <row r="452" spans="1:12" ht="17.25" x14ac:dyDescent="0.25">
      <c r="A452"/>
      <c r="D452"/>
      <c r="E452"/>
      <c r="F452"/>
      <c r="G452"/>
      <c r="H452"/>
      <c r="I452" s="77"/>
      <c r="J452"/>
      <c r="K452"/>
      <c r="L452"/>
    </row>
    <row r="453" spans="1:12" ht="17.25" x14ac:dyDescent="0.25">
      <c r="A453"/>
      <c r="D453"/>
      <c r="E453"/>
      <c r="F453"/>
      <c r="G453"/>
      <c r="H453"/>
      <c r="I453" s="77"/>
      <c r="J453"/>
      <c r="K453"/>
      <c r="L453"/>
    </row>
    <row r="454" spans="1:12" ht="17.25" x14ac:dyDescent="0.25">
      <c r="A454"/>
      <c r="D454"/>
      <c r="E454"/>
      <c r="F454"/>
      <c r="G454"/>
      <c r="H454"/>
      <c r="I454" s="77"/>
      <c r="J454"/>
      <c r="K454"/>
      <c r="L454"/>
    </row>
    <row r="455" spans="1:12" ht="17.25" x14ac:dyDescent="0.25">
      <c r="A455"/>
      <c r="D455"/>
      <c r="E455"/>
      <c r="F455"/>
      <c r="G455"/>
      <c r="H455"/>
      <c r="I455" s="77"/>
      <c r="J455"/>
      <c r="K455"/>
      <c r="L455"/>
    </row>
    <row r="456" spans="1:12" ht="17.25" x14ac:dyDescent="0.25">
      <c r="A456"/>
      <c r="D456"/>
      <c r="E456"/>
      <c r="F456"/>
      <c r="G456"/>
      <c r="H456"/>
      <c r="I456" s="77"/>
      <c r="J456"/>
      <c r="K456"/>
      <c r="L456"/>
    </row>
    <row r="457" spans="1:12" ht="17.25" x14ac:dyDescent="0.25">
      <c r="A457"/>
      <c r="D457"/>
      <c r="E457"/>
      <c r="F457"/>
      <c r="G457"/>
      <c r="H457"/>
      <c r="I457" s="77"/>
      <c r="J457"/>
      <c r="K457"/>
      <c r="L457"/>
    </row>
    <row r="458" spans="1:12" ht="17.25" x14ac:dyDescent="0.25">
      <c r="A458"/>
      <c r="D458"/>
      <c r="E458"/>
      <c r="F458"/>
      <c r="G458"/>
      <c r="H458"/>
      <c r="I458" s="77"/>
      <c r="J458"/>
      <c r="K458"/>
      <c r="L458"/>
    </row>
    <row r="459" spans="1:12" ht="17.25" x14ac:dyDescent="0.25">
      <c r="A459"/>
      <c r="D459"/>
      <c r="E459"/>
      <c r="F459"/>
      <c r="G459"/>
      <c r="H459"/>
      <c r="I459" s="77"/>
      <c r="J459"/>
      <c r="K459"/>
      <c r="L459"/>
    </row>
    <row r="460" spans="1:12" ht="17.25" x14ac:dyDescent="0.25">
      <c r="A460"/>
      <c r="D460"/>
      <c r="E460"/>
      <c r="F460"/>
      <c r="G460"/>
      <c r="H460"/>
      <c r="I460" s="77"/>
      <c r="J460"/>
      <c r="K460"/>
      <c r="L460"/>
    </row>
    <row r="461" spans="1:12" ht="17.25" x14ac:dyDescent="0.25">
      <c r="A461"/>
      <c r="D461"/>
      <c r="E461"/>
      <c r="F461"/>
      <c r="G461"/>
      <c r="H461"/>
      <c r="I461" s="77"/>
      <c r="J461"/>
      <c r="K461"/>
      <c r="L461"/>
    </row>
    <row r="462" spans="1:12" ht="17.25" x14ac:dyDescent="0.25">
      <c r="A462"/>
      <c r="D462"/>
      <c r="E462"/>
      <c r="F462"/>
      <c r="G462"/>
      <c r="H462"/>
      <c r="I462" s="77"/>
      <c r="J462"/>
      <c r="K462"/>
      <c r="L462"/>
    </row>
    <row r="463" spans="1:12" ht="17.25" x14ac:dyDescent="0.25">
      <c r="A463"/>
      <c r="D463"/>
      <c r="E463"/>
      <c r="F463"/>
      <c r="G463"/>
      <c r="H463"/>
      <c r="I463" s="77"/>
      <c r="J463"/>
      <c r="K463"/>
      <c r="L463"/>
    </row>
    <row r="464" spans="1:12" ht="17.25" x14ac:dyDescent="0.25">
      <c r="A464"/>
      <c r="D464"/>
      <c r="E464"/>
      <c r="F464"/>
      <c r="G464"/>
      <c r="H464"/>
      <c r="I464" s="77"/>
      <c r="J464"/>
      <c r="K464"/>
      <c r="L464"/>
    </row>
    <row r="465" spans="1:12" ht="17.25" x14ac:dyDescent="0.25">
      <c r="A465"/>
      <c r="D465"/>
      <c r="E465"/>
      <c r="F465"/>
      <c r="G465"/>
      <c r="H465"/>
      <c r="I465" s="77"/>
      <c r="J465"/>
      <c r="K465"/>
      <c r="L465"/>
    </row>
    <row r="466" spans="1:12" ht="17.25" x14ac:dyDescent="0.25">
      <c r="A466"/>
      <c r="D466"/>
      <c r="E466"/>
      <c r="F466"/>
      <c r="G466"/>
      <c r="H466"/>
      <c r="I466" s="77"/>
      <c r="J466"/>
      <c r="K466"/>
      <c r="L466"/>
    </row>
    <row r="467" spans="1:12" ht="17.25" x14ac:dyDescent="0.25">
      <c r="A467"/>
      <c r="D467"/>
      <c r="E467"/>
      <c r="F467"/>
      <c r="G467"/>
      <c r="H467"/>
      <c r="I467" s="77"/>
      <c r="J467"/>
      <c r="K467"/>
      <c r="L467"/>
    </row>
    <row r="468" spans="1:12" ht="17.25" x14ac:dyDescent="0.25">
      <c r="A468"/>
      <c r="D468"/>
      <c r="E468"/>
      <c r="F468"/>
      <c r="G468"/>
      <c r="H468"/>
      <c r="I468" s="77"/>
      <c r="J468"/>
      <c r="K468"/>
      <c r="L468"/>
    </row>
    <row r="469" spans="1:12" ht="17.25" x14ac:dyDescent="0.25">
      <c r="A469"/>
      <c r="D469"/>
      <c r="E469"/>
      <c r="F469"/>
      <c r="G469"/>
      <c r="H469"/>
      <c r="I469" s="77"/>
      <c r="J469"/>
      <c r="K469"/>
      <c r="L469"/>
    </row>
    <row r="470" spans="1:12" ht="17.25" x14ac:dyDescent="0.25">
      <c r="A470"/>
      <c r="D470"/>
      <c r="E470"/>
      <c r="F470"/>
      <c r="G470"/>
      <c r="H470"/>
      <c r="I470" s="77"/>
      <c r="J470"/>
      <c r="K470"/>
      <c r="L470"/>
    </row>
    <row r="471" spans="1:12" ht="17.25" x14ac:dyDescent="0.25">
      <c r="A471"/>
      <c r="D471"/>
      <c r="E471"/>
      <c r="F471"/>
      <c r="G471"/>
      <c r="H471"/>
      <c r="I471" s="77"/>
      <c r="J471"/>
      <c r="K471"/>
      <c r="L471"/>
    </row>
    <row r="472" spans="1:12" ht="17.25" x14ac:dyDescent="0.25">
      <c r="A472"/>
      <c r="D472"/>
      <c r="E472"/>
      <c r="F472"/>
      <c r="G472"/>
      <c r="H472"/>
      <c r="I472" s="77"/>
      <c r="J472"/>
      <c r="K472"/>
      <c r="L472"/>
    </row>
    <row r="473" spans="1:12" ht="17.25" x14ac:dyDescent="0.25">
      <c r="A473"/>
      <c r="D473"/>
      <c r="E473"/>
      <c r="F473"/>
      <c r="G473"/>
      <c r="H473"/>
      <c r="I473" s="77"/>
      <c r="J473"/>
      <c r="K473"/>
      <c r="L473"/>
    </row>
    <row r="474" spans="1:12" ht="17.25" x14ac:dyDescent="0.25">
      <c r="A474"/>
      <c r="D474"/>
      <c r="E474"/>
      <c r="F474"/>
      <c r="G474"/>
      <c r="H474"/>
      <c r="I474" s="77"/>
      <c r="J474"/>
      <c r="K474"/>
      <c r="L474"/>
    </row>
    <row r="475" spans="1:12" ht="17.25" x14ac:dyDescent="0.25">
      <c r="A475"/>
      <c r="D475"/>
      <c r="E475"/>
      <c r="F475"/>
      <c r="G475"/>
      <c r="H475"/>
      <c r="I475" s="77"/>
      <c r="J475"/>
      <c r="K475"/>
      <c r="L475"/>
    </row>
    <row r="476" spans="1:12" ht="17.25" x14ac:dyDescent="0.25">
      <c r="A476"/>
      <c r="D476"/>
      <c r="E476"/>
      <c r="F476"/>
      <c r="G476"/>
      <c r="H476"/>
      <c r="I476" s="77"/>
      <c r="J476"/>
      <c r="K476"/>
      <c r="L476"/>
    </row>
    <row r="477" spans="1:12" ht="17.25" x14ac:dyDescent="0.25">
      <c r="A477"/>
      <c r="D477"/>
      <c r="E477"/>
      <c r="F477"/>
      <c r="G477"/>
      <c r="H477"/>
      <c r="I477" s="77"/>
      <c r="J477"/>
      <c r="K477"/>
      <c r="L477"/>
    </row>
    <row r="478" spans="1:12" ht="17.25" x14ac:dyDescent="0.25">
      <c r="A478"/>
      <c r="D478"/>
      <c r="E478"/>
      <c r="F478"/>
      <c r="G478"/>
      <c r="H478"/>
      <c r="I478" s="77"/>
      <c r="J478"/>
      <c r="K478"/>
      <c r="L478"/>
    </row>
    <row r="479" spans="1:12" ht="17.25" x14ac:dyDescent="0.25">
      <c r="A479"/>
      <c r="D479"/>
      <c r="E479"/>
      <c r="F479"/>
      <c r="G479"/>
      <c r="H479"/>
      <c r="I479" s="77"/>
      <c r="J479"/>
      <c r="K479"/>
      <c r="L479"/>
    </row>
    <row r="480" spans="1:12" ht="17.25" x14ac:dyDescent="0.25">
      <c r="A480"/>
      <c r="D480"/>
      <c r="E480"/>
      <c r="F480"/>
      <c r="G480"/>
      <c r="H480"/>
      <c r="I480" s="77"/>
      <c r="J480"/>
      <c r="K480"/>
      <c r="L480"/>
    </row>
    <row r="481" spans="1:12" ht="17.25" x14ac:dyDescent="0.25">
      <c r="A481"/>
      <c r="D481"/>
      <c r="E481"/>
      <c r="F481"/>
      <c r="G481"/>
      <c r="H481"/>
      <c r="I481" s="77"/>
      <c r="J481"/>
      <c r="K481"/>
      <c r="L481"/>
    </row>
    <row r="482" spans="1:12" ht="17.25" x14ac:dyDescent="0.25">
      <c r="A482"/>
      <c r="D482"/>
      <c r="E482"/>
      <c r="F482"/>
      <c r="G482"/>
      <c r="H482"/>
      <c r="I482" s="77"/>
      <c r="J482"/>
      <c r="K482"/>
      <c r="L482"/>
    </row>
    <row r="483" spans="1:12" ht="17.25" x14ac:dyDescent="0.25">
      <c r="A483"/>
      <c r="D483"/>
      <c r="E483"/>
      <c r="F483"/>
      <c r="G483"/>
      <c r="H483"/>
      <c r="I483" s="77"/>
      <c r="J483"/>
      <c r="K483"/>
      <c r="L483"/>
    </row>
    <row r="484" spans="1:12" ht="17.25" x14ac:dyDescent="0.25">
      <c r="A484"/>
      <c r="D484"/>
      <c r="E484"/>
      <c r="F484"/>
      <c r="G484"/>
      <c r="H484"/>
      <c r="I484" s="77"/>
      <c r="J484"/>
      <c r="K484"/>
      <c r="L484"/>
    </row>
    <row r="485" spans="1:12" ht="17.25" x14ac:dyDescent="0.25">
      <c r="A485"/>
      <c r="D485"/>
      <c r="E485"/>
      <c r="F485"/>
      <c r="G485"/>
      <c r="H485"/>
      <c r="I485" s="77"/>
      <c r="J485"/>
      <c r="K485"/>
      <c r="L485"/>
    </row>
    <row r="486" spans="1:12" ht="17.25" x14ac:dyDescent="0.25">
      <c r="A486"/>
      <c r="D486"/>
      <c r="E486"/>
      <c r="F486"/>
      <c r="G486"/>
      <c r="H486"/>
      <c r="I486" s="77"/>
      <c r="J486"/>
      <c r="K486"/>
      <c r="L486"/>
    </row>
    <row r="487" spans="1:12" ht="17.25" x14ac:dyDescent="0.25">
      <c r="A487"/>
      <c r="D487"/>
      <c r="E487"/>
      <c r="F487"/>
      <c r="G487"/>
      <c r="H487"/>
      <c r="I487" s="77"/>
      <c r="J487"/>
      <c r="K487"/>
      <c r="L487"/>
    </row>
    <row r="488" spans="1:12" ht="17.25" x14ac:dyDescent="0.25">
      <c r="A488"/>
      <c r="D488"/>
      <c r="E488"/>
      <c r="F488"/>
      <c r="G488"/>
      <c r="H488"/>
      <c r="I488" s="77"/>
      <c r="J488"/>
      <c r="K488"/>
      <c r="L488"/>
    </row>
    <row r="489" spans="1:12" ht="17.25" x14ac:dyDescent="0.25">
      <c r="A489"/>
      <c r="D489"/>
      <c r="E489"/>
      <c r="F489"/>
      <c r="G489"/>
      <c r="H489"/>
      <c r="I489" s="77"/>
      <c r="J489"/>
      <c r="K489"/>
      <c r="L489"/>
    </row>
    <row r="490" spans="1:12" ht="17.25" x14ac:dyDescent="0.25">
      <c r="A490"/>
      <c r="D490"/>
      <c r="E490"/>
      <c r="F490"/>
      <c r="G490"/>
      <c r="H490"/>
      <c r="I490" s="77"/>
      <c r="J490"/>
      <c r="K490"/>
      <c r="L490"/>
    </row>
    <row r="491" spans="1:12" ht="17.25" x14ac:dyDescent="0.25">
      <c r="A491"/>
      <c r="D491"/>
      <c r="E491"/>
      <c r="F491"/>
      <c r="G491"/>
      <c r="H491"/>
      <c r="I491" s="77"/>
      <c r="J491"/>
      <c r="K491"/>
      <c r="L491"/>
    </row>
    <row r="492" spans="1:12" ht="17.25" x14ac:dyDescent="0.25">
      <c r="A492"/>
      <c r="D492"/>
      <c r="E492"/>
      <c r="F492"/>
      <c r="G492"/>
      <c r="H492"/>
      <c r="I492" s="77"/>
      <c r="J492"/>
      <c r="K492"/>
      <c r="L492"/>
    </row>
    <row r="493" spans="1:12" ht="17.25" x14ac:dyDescent="0.25">
      <c r="A493"/>
      <c r="D493"/>
      <c r="E493"/>
      <c r="F493"/>
      <c r="G493"/>
      <c r="H493"/>
      <c r="I493" s="77"/>
      <c r="J493"/>
      <c r="K493"/>
      <c r="L493"/>
    </row>
  </sheetData>
  <mergeCells count="25">
    <mergeCell ref="C77:C86"/>
    <mergeCell ref="C44:C49"/>
    <mergeCell ref="C223:C227"/>
    <mergeCell ref="C229:C236"/>
    <mergeCell ref="C176:C195"/>
    <mergeCell ref="C197:C200"/>
    <mergeCell ref="C202:C221"/>
    <mergeCell ref="C170:C174"/>
    <mergeCell ref="C51:C56"/>
    <mergeCell ref="C58:C63"/>
    <mergeCell ref="C65:C70"/>
    <mergeCell ref="C126:C131"/>
    <mergeCell ref="C133:C168"/>
    <mergeCell ref="C95:C98"/>
    <mergeCell ref="C100:C124"/>
    <mergeCell ref="C88:C93"/>
    <mergeCell ref="C72:C75"/>
    <mergeCell ref="C26:C29"/>
    <mergeCell ref="C31:C35"/>
    <mergeCell ref="A1:I1"/>
    <mergeCell ref="C37:C38"/>
    <mergeCell ref="C40:C42"/>
    <mergeCell ref="A3:M3"/>
    <mergeCell ref="C4:C7"/>
    <mergeCell ref="C9:C24"/>
  </mergeCells>
  <pageMargins left="0.31496062992125984" right="0.31496062992125984" top="0.15748031496062992" bottom="0.15748031496062992" header="0.31496062992125984" footer="0.31496062992125984"/>
  <pageSetup paperSize="9" scale="59" fitToHeight="1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F0"/>
  </sheetPr>
  <dimension ref="A1:N204"/>
  <sheetViews>
    <sheetView zoomScaleNormal="100" workbookViewId="0">
      <pane ySplit="1" topLeftCell="A2" activePane="bottomLeft" state="frozen"/>
      <selection pane="bottomLeft" activeCell="A246" sqref="A246"/>
    </sheetView>
  </sheetViews>
  <sheetFormatPr defaultRowHeight="15" x14ac:dyDescent="0.25"/>
  <cols>
    <col min="1" max="1" width="9.140625" customWidth="1"/>
    <col min="2" max="2" width="20.5703125" customWidth="1"/>
    <col min="3" max="3" width="40.28515625" style="2" customWidth="1"/>
    <col min="4" max="4" width="16" style="3" customWidth="1"/>
    <col min="5" max="5" width="15" style="2" customWidth="1"/>
    <col min="6" max="6" width="14.28515625" style="2" customWidth="1"/>
    <col min="7" max="7" width="18.28515625" style="2" customWidth="1"/>
    <col min="8" max="8" width="17.5703125" style="16" customWidth="1"/>
    <col min="9" max="9" width="15.140625" style="2" customWidth="1"/>
    <col min="10" max="10" width="23.5703125" style="16" customWidth="1"/>
    <col min="11" max="11" width="12.5703125" style="16" customWidth="1"/>
    <col min="12" max="12" width="12.85546875" customWidth="1"/>
  </cols>
  <sheetData>
    <row r="1" spans="1:12" ht="42.95" customHeight="1" x14ac:dyDescent="0.25">
      <c r="A1" s="379" t="s">
        <v>74</v>
      </c>
      <c r="B1" s="379"/>
      <c r="C1" s="379"/>
      <c r="D1" s="379"/>
      <c r="E1" s="379"/>
      <c r="F1" s="379"/>
      <c r="G1" s="379"/>
      <c r="H1" s="380"/>
      <c r="I1" s="26" t="s">
        <v>59</v>
      </c>
      <c r="J1" s="25">
        <f>SUM(J3:J203)</f>
        <v>0</v>
      </c>
      <c r="K1" s="27"/>
    </row>
    <row r="2" spans="1:12" s="102" customFormat="1" ht="46.5" customHeight="1" x14ac:dyDescent="0.25">
      <c r="A2" s="28" t="s">
        <v>20</v>
      </c>
      <c r="B2" s="52" t="s">
        <v>57</v>
      </c>
      <c r="C2" s="28" t="s">
        <v>18</v>
      </c>
      <c r="D2" s="204" t="s">
        <v>60</v>
      </c>
      <c r="E2" s="204" t="s">
        <v>61</v>
      </c>
      <c r="F2" s="204" t="s">
        <v>185</v>
      </c>
      <c r="G2" s="204" t="s">
        <v>181</v>
      </c>
      <c r="H2" s="205" t="s">
        <v>182</v>
      </c>
      <c r="I2" s="206" t="s">
        <v>193</v>
      </c>
      <c r="J2" s="207" t="s">
        <v>192</v>
      </c>
      <c r="K2" s="208" t="s">
        <v>216</v>
      </c>
      <c r="L2" s="208" t="s">
        <v>214</v>
      </c>
    </row>
    <row r="3" spans="1:12" s="102" customFormat="1" ht="14.25" customHeight="1" x14ac:dyDescent="0.25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2"/>
    </row>
    <row r="4" spans="1:12" ht="18.75" customHeight="1" x14ac:dyDescent="0.25">
      <c r="A4" s="37" t="s">
        <v>22</v>
      </c>
      <c r="B4" s="423"/>
      <c r="C4" s="309" t="s">
        <v>62</v>
      </c>
      <c r="D4" s="8">
        <v>0.2</v>
      </c>
      <c r="E4" s="19" t="s">
        <v>63</v>
      </c>
      <c r="F4" s="19">
        <v>10</v>
      </c>
      <c r="G4" s="19">
        <v>25</v>
      </c>
      <c r="H4" s="75">
        <v>275</v>
      </c>
      <c r="I4" s="11"/>
      <c r="J4" s="12">
        <f>H4*I4</f>
        <v>0</v>
      </c>
      <c r="K4" s="119">
        <f t="shared" ref="K4:K21" si="0">CEILING((H4*1.1),1)</f>
        <v>303</v>
      </c>
      <c r="L4" s="119">
        <f t="shared" ref="L4:L21" si="1">CEILING((H4*1.5),10)</f>
        <v>420</v>
      </c>
    </row>
    <row r="5" spans="1:12" ht="18.75" customHeight="1" x14ac:dyDescent="0.25">
      <c r="A5" s="37" t="s">
        <v>22</v>
      </c>
      <c r="B5" s="424"/>
      <c r="C5" s="309" t="s">
        <v>62</v>
      </c>
      <c r="D5" s="8">
        <v>0.2</v>
      </c>
      <c r="E5" s="19" t="s">
        <v>64</v>
      </c>
      <c r="F5" s="19">
        <v>12</v>
      </c>
      <c r="G5" s="19">
        <v>25</v>
      </c>
      <c r="H5" s="75">
        <v>275</v>
      </c>
      <c r="I5" s="11"/>
      <c r="J5" s="12">
        <f t="shared" ref="J5:J64" si="2">H5*I5</f>
        <v>0</v>
      </c>
      <c r="K5" s="119">
        <f t="shared" si="0"/>
        <v>303</v>
      </c>
      <c r="L5" s="119">
        <f t="shared" si="1"/>
        <v>420</v>
      </c>
    </row>
    <row r="6" spans="1:12" ht="18.75" customHeight="1" x14ac:dyDescent="0.25">
      <c r="A6" s="37" t="s">
        <v>22</v>
      </c>
      <c r="B6" s="424"/>
      <c r="C6" s="309" t="s">
        <v>62</v>
      </c>
      <c r="D6" s="8">
        <v>0.2</v>
      </c>
      <c r="E6" s="19" t="s">
        <v>65</v>
      </c>
      <c r="F6" s="19">
        <v>14</v>
      </c>
      <c r="G6" s="19">
        <v>25</v>
      </c>
      <c r="H6" s="75">
        <v>275</v>
      </c>
      <c r="I6" s="11"/>
      <c r="J6" s="12">
        <f t="shared" si="2"/>
        <v>0</v>
      </c>
      <c r="K6" s="119">
        <f t="shared" si="0"/>
        <v>303</v>
      </c>
      <c r="L6" s="119">
        <f t="shared" si="1"/>
        <v>420</v>
      </c>
    </row>
    <row r="7" spans="1:12" ht="18.75" customHeight="1" x14ac:dyDescent="0.25">
      <c r="A7" s="37" t="s">
        <v>22</v>
      </c>
      <c r="B7" s="424"/>
      <c r="C7" s="309" t="s">
        <v>62</v>
      </c>
      <c r="D7" s="8">
        <v>0.25</v>
      </c>
      <c r="E7" s="19" t="s">
        <v>83</v>
      </c>
      <c r="F7" s="19">
        <v>10</v>
      </c>
      <c r="G7" s="19">
        <v>25</v>
      </c>
      <c r="H7" s="75">
        <v>275</v>
      </c>
      <c r="I7" s="11"/>
      <c r="J7" s="12">
        <f t="shared" si="2"/>
        <v>0</v>
      </c>
      <c r="K7" s="119">
        <f t="shared" si="0"/>
        <v>303</v>
      </c>
      <c r="L7" s="119">
        <f t="shared" si="1"/>
        <v>420</v>
      </c>
    </row>
    <row r="8" spans="1:12" ht="18.75" customHeight="1" x14ac:dyDescent="0.25">
      <c r="A8" s="37" t="s">
        <v>22</v>
      </c>
      <c r="B8" s="424"/>
      <c r="C8" s="309" t="s">
        <v>62</v>
      </c>
      <c r="D8" s="8">
        <v>0.25</v>
      </c>
      <c r="E8" s="19" t="s">
        <v>66</v>
      </c>
      <c r="F8" s="19">
        <v>12</v>
      </c>
      <c r="G8" s="19">
        <v>25</v>
      </c>
      <c r="H8" s="75">
        <v>275</v>
      </c>
      <c r="I8" s="11"/>
      <c r="J8" s="12">
        <f t="shared" si="2"/>
        <v>0</v>
      </c>
      <c r="K8" s="119">
        <f t="shared" si="0"/>
        <v>303</v>
      </c>
      <c r="L8" s="119">
        <f t="shared" si="1"/>
        <v>420</v>
      </c>
    </row>
    <row r="9" spans="1:12" ht="18.75" customHeight="1" x14ac:dyDescent="0.25">
      <c r="A9" s="37" t="s">
        <v>22</v>
      </c>
      <c r="B9" s="424"/>
      <c r="C9" s="309" t="s">
        <v>62</v>
      </c>
      <c r="D9" s="8">
        <v>0.25</v>
      </c>
      <c r="E9" s="19" t="s">
        <v>67</v>
      </c>
      <c r="F9" s="19">
        <v>14</v>
      </c>
      <c r="G9" s="19">
        <v>25</v>
      </c>
      <c r="H9" s="75">
        <v>275</v>
      </c>
      <c r="I9" s="11"/>
      <c r="J9" s="12">
        <f t="shared" si="2"/>
        <v>0</v>
      </c>
      <c r="K9" s="119">
        <f t="shared" si="0"/>
        <v>303</v>
      </c>
      <c r="L9" s="119">
        <f t="shared" si="1"/>
        <v>420</v>
      </c>
    </row>
    <row r="10" spans="1:12" ht="18.75" customHeight="1" x14ac:dyDescent="0.25">
      <c r="A10" s="37" t="s">
        <v>22</v>
      </c>
      <c r="B10" s="424"/>
      <c r="C10" s="309" t="s">
        <v>62</v>
      </c>
      <c r="D10" s="8">
        <v>0.25</v>
      </c>
      <c r="E10" s="19" t="s">
        <v>68</v>
      </c>
      <c r="F10" s="19">
        <v>16</v>
      </c>
      <c r="G10" s="19">
        <v>25</v>
      </c>
      <c r="H10" s="75">
        <v>275</v>
      </c>
      <c r="I10" s="11"/>
      <c r="J10" s="12">
        <f t="shared" si="2"/>
        <v>0</v>
      </c>
      <c r="K10" s="119">
        <f t="shared" si="0"/>
        <v>303</v>
      </c>
      <c r="L10" s="119">
        <f t="shared" si="1"/>
        <v>420</v>
      </c>
    </row>
    <row r="11" spans="1:12" ht="18.75" customHeight="1" x14ac:dyDescent="0.25">
      <c r="A11" s="37" t="s">
        <v>22</v>
      </c>
      <c r="B11" s="424"/>
      <c r="C11" s="309" t="s">
        <v>62</v>
      </c>
      <c r="D11" s="8">
        <v>0.25</v>
      </c>
      <c r="E11" s="19" t="s">
        <v>69</v>
      </c>
      <c r="F11" s="19">
        <v>18</v>
      </c>
      <c r="G11" s="19">
        <v>25</v>
      </c>
      <c r="H11" s="75">
        <v>275</v>
      </c>
      <c r="I11" s="11"/>
      <c r="J11" s="12">
        <f t="shared" si="2"/>
        <v>0</v>
      </c>
      <c r="K11" s="119">
        <f t="shared" si="0"/>
        <v>303</v>
      </c>
      <c r="L11" s="119">
        <f t="shared" si="1"/>
        <v>420</v>
      </c>
    </row>
    <row r="12" spans="1:12" ht="18.75" customHeight="1" x14ac:dyDescent="0.25">
      <c r="A12" s="37" t="s">
        <v>22</v>
      </c>
      <c r="B12" s="424"/>
      <c r="C12" s="309" t="s">
        <v>62</v>
      </c>
      <c r="D12" s="8">
        <v>0.3</v>
      </c>
      <c r="E12" s="19" t="s">
        <v>75</v>
      </c>
      <c r="F12" s="19">
        <v>10</v>
      </c>
      <c r="G12" s="19">
        <v>25</v>
      </c>
      <c r="H12" s="75">
        <v>275</v>
      </c>
      <c r="I12" s="11"/>
      <c r="J12" s="12">
        <f t="shared" si="2"/>
        <v>0</v>
      </c>
      <c r="K12" s="119">
        <f t="shared" si="0"/>
        <v>303</v>
      </c>
      <c r="L12" s="119">
        <f t="shared" si="1"/>
        <v>420</v>
      </c>
    </row>
    <row r="13" spans="1:12" ht="18.75" customHeight="1" x14ac:dyDescent="0.25">
      <c r="A13" s="37" t="s">
        <v>22</v>
      </c>
      <c r="B13" s="424"/>
      <c r="C13" s="309" t="s">
        <v>62</v>
      </c>
      <c r="D13" s="8">
        <v>0.3</v>
      </c>
      <c r="E13" s="19" t="s">
        <v>76</v>
      </c>
      <c r="F13" s="19">
        <v>12</v>
      </c>
      <c r="G13" s="19">
        <v>25</v>
      </c>
      <c r="H13" s="75">
        <v>275</v>
      </c>
      <c r="I13" s="11"/>
      <c r="J13" s="12">
        <f t="shared" si="2"/>
        <v>0</v>
      </c>
      <c r="K13" s="119">
        <f t="shared" si="0"/>
        <v>303</v>
      </c>
      <c r="L13" s="119">
        <f t="shared" si="1"/>
        <v>420</v>
      </c>
    </row>
    <row r="14" spans="1:12" ht="18.75" customHeight="1" x14ac:dyDescent="0.25">
      <c r="A14" s="37" t="s">
        <v>22</v>
      </c>
      <c r="B14" s="424"/>
      <c r="C14" s="309" t="s">
        <v>62</v>
      </c>
      <c r="D14" s="8">
        <v>0.3</v>
      </c>
      <c r="E14" s="19" t="s">
        <v>77</v>
      </c>
      <c r="F14" s="19">
        <v>14</v>
      </c>
      <c r="G14" s="19">
        <v>25</v>
      </c>
      <c r="H14" s="75">
        <v>275</v>
      </c>
      <c r="I14" s="11"/>
      <c r="J14" s="12">
        <f t="shared" si="2"/>
        <v>0</v>
      </c>
      <c r="K14" s="119">
        <f t="shared" si="0"/>
        <v>303</v>
      </c>
      <c r="L14" s="119">
        <f t="shared" si="1"/>
        <v>420</v>
      </c>
    </row>
    <row r="15" spans="1:12" ht="18.75" customHeight="1" x14ac:dyDescent="0.25">
      <c r="A15" s="37" t="s">
        <v>22</v>
      </c>
      <c r="B15" s="424"/>
      <c r="C15" s="309" t="s">
        <v>62</v>
      </c>
      <c r="D15" s="8">
        <v>0.3</v>
      </c>
      <c r="E15" s="19" t="s">
        <v>78</v>
      </c>
      <c r="F15" s="19">
        <v>16</v>
      </c>
      <c r="G15" s="19">
        <v>25</v>
      </c>
      <c r="H15" s="75">
        <v>275</v>
      </c>
      <c r="I15" s="11"/>
      <c r="J15" s="12">
        <f t="shared" si="2"/>
        <v>0</v>
      </c>
      <c r="K15" s="119">
        <f t="shared" si="0"/>
        <v>303</v>
      </c>
      <c r="L15" s="119">
        <f t="shared" si="1"/>
        <v>420</v>
      </c>
    </row>
    <row r="16" spans="1:12" ht="18.75" customHeight="1" x14ac:dyDescent="0.25">
      <c r="A16" s="37" t="s">
        <v>22</v>
      </c>
      <c r="B16" s="424"/>
      <c r="C16" s="309" t="s">
        <v>62</v>
      </c>
      <c r="D16" s="8">
        <v>0.3</v>
      </c>
      <c r="E16" s="19" t="s">
        <v>79</v>
      </c>
      <c r="F16" s="19">
        <v>18</v>
      </c>
      <c r="G16" s="19">
        <v>25</v>
      </c>
      <c r="H16" s="75">
        <v>275</v>
      </c>
      <c r="I16" s="11"/>
      <c r="J16" s="12">
        <f t="shared" si="2"/>
        <v>0</v>
      </c>
      <c r="K16" s="119">
        <f t="shared" si="0"/>
        <v>303</v>
      </c>
      <c r="L16" s="119">
        <f t="shared" si="1"/>
        <v>420</v>
      </c>
    </row>
    <row r="17" spans="1:12" ht="18.75" customHeight="1" x14ac:dyDescent="0.25">
      <c r="A17" s="37" t="s">
        <v>22</v>
      </c>
      <c r="B17" s="424"/>
      <c r="C17" s="309" t="s">
        <v>62</v>
      </c>
      <c r="D17" s="8">
        <v>0.35</v>
      </c>
      <c r="E17" s="19" t="s">
        <v>80</v>
      </c>
      <c r="F17" s="19">
        <v>10</v>
      </c>
      <c r="G17" s="19">
        <v>25</v>
      </c>
      <c r="H17" s="75">
        <v>275</v>
      </c>
      <c r="I17" s="11"/>
      <c r="J17" s="12">
        <f t="shared" si="2"/>
        <v>0</v>
      </c>
      <c r="K17" s="119">
        <f t="shared" si="0"/>
        <v>303</v>
      </c>
      <c r="L17" s="119">
        <f t="shared" si="1"/>
        <v>420</v>
      </c>
    </row>
    <row r="18" spans="1:12" ht="18.75" customHeight="1" x14ac:dyDescent="0.25">
      <c r="A18" s="37" t="s">
        <v>22</v>
      </c>
      <c r="B18" s="424"/>
      <c r="C18" s="309" t="s">
        <v>62</v>
      </c>
      <c r="D18" s="8">
        <v>0.35</v>
      </c>
      <c r="E18" s="19" t="s">
        <v>84</v>
      </c>
      <c r="F18" s="19">
        <v>12</v>
      </c>
      <c r="G18" s="19">
        <v>25</v>
      </c>
      <c r="H18" s="75">
        <v>275</v>
      </c>
      <c r="I18" s="11"/>
      <c r="J18" s="12">
        <f t="shared" si="2"/>
        <v>0</v>
      </c>
      <c r="K18" s="119">
        <f t="shared" si="0"/>
        <v>303</v>
      </c>
      <c r="L18" s="119">
        <f t="shared" si="1"/>
        <v>420</v>
      </c>
    </row>
    <row r="19" spans="1:12" ht="18.75" customHeight="1" x14ac:dyDescent="0.25">
      <c r="A19" s="37" t="s">
        <v>22</v>
      </c>
      <c r="B19" s="424"/>
      <c r="C19" s="309" t="s">
        <v>62</v>
      </c>
      <c r="D19" s="8">
        <v>0.35</v>
      </c>
      <c r="E19" s="19" t="s">
        <v>81</v>
      </c>
      <c r="F19" s="19">
        <v>14</v>
      </c>
      <c r="G19" s="19">
        <v>25</v>
      </c>
      <c r="H19" s="75">
        <v>275</v>
      </c>
      <c r="I19" s="11"/>
      <c r="J19" s="12">
        <f t="shared" si="2"/>
        <v>0</v>
      </c>
      <c r="K19" s="119">
        <f t="shared" si="0"/>
        <v>303</v>
      </c>
      <c r="L19" s="119">
        <f t="shared" si="1"/>
        <v>420</v>
      </c>
    </row>
    <row r="20" spans="1:12" ht="18.75" customHeight="1" x14ac:dyDescent="0.25">
      <c r="A20" s="37" t="s">
        <v>22</v>
      </c>
      <c r="B20" s="424"/>
      <c r="C20" s="309" t="s">
        <v>62</v>
      </c>
      <c r="D20" s="8">
        <v>0.35</v>
      </c>
      <c r="E20" s="19" t="s">
        <v>82</v>
      </c>
      <c r="F20" s="19">
        <v>16</v>
      </c>
      <c r="G20" s="19">
        <v>25</v>
      </c>
      <c r="H20" s="75">
        <v>275</v>
      </c>
      <c r="I20" s="11"/>
      <c r="J20" s="12">
        <f t="shared" si="2"/>
        <v>0</v>
      </c>
      <c r="K20" s="119">
        <f t="shared" si="0"/>
        <v>303</v>
      </c>
      <c r="L20" s="119">
        <f t="shared" si="1"/>
        <v>420</v>
      </c>
    </row>
    <row r="21" spans="1:12" ht="18.75" customHeight="1" x14ac:dyDescent="0.25">
      <c r="A21" s="105" t="s">
        <v>22</v>
      </c>
      <c r="B21" s="424"/>
      <c r="C21" s="310" t="s">
        <v>62</v>
      </c>
      <c r="D21" s="79">
        <v>0.35</v>
      </c>
      <c r="E21" s="81" t="s">
        <v>75</v>
      </c>
      <c r="F21" s="81">
        <v>18</v>
      </c>
      <c r="G21" s="81">
        <v>25</v>
      </c>
      <c r="H21" s="75">
        <v>275</v>
      </c>
      <c r="I21" s="62"/>
      <c r="J21" s="63">
        <f t="shared" si="2"/>
        <v>0</v>
      </c>
      <c r="K21" s="119">
        <f t="shared" si="0"/>
        <v>303</v>
      </c>
      <c r="L21" s="119">
        <f t="shared" si="1"/>
        <v>420</v>
      </c>
    </row>
    <row r="22" spans="1:12" ht="16.5" customHeight="1" x14ac:dyDescent="0.25">
      <c r="A22" s="110"/>
      <c r="B22" s="111"/>
      <c r="C22" s="112"/>
      <c r="D22" s="112"/>
      <c r="E22" s="98"/>
      <c r="F22" s="98"/>
      <c r="G22" s="98"/>
      <c r="H22" s="99"/>
      <c r="I22" s="73"/>
      <c r="J22" s="74"/>
      <c r="K22" s="108"/>
    </row>
    <row r="23" spans="1:12" ht="30" x14ac:dyDescent="0.25">
      <c r="A23" s="106" t="s">
        <v>22</v>
      </c>
      <c r="B23" s="424"/>
      <c r="C23" s="107" t="s">
        <v>87</v>
      </c>
      <c r="D23" s="64">
        <v>0.2</v>
      </c>
      <c r="E23" s="85" t="s">
        <v>116</v>
      </c>
      <c r="F23" s="85">
        <v>12</v>
      </c>
      <c r="G23" s="85">
        <v>25</v>
      </c>
      <c r="H23" s="86">
        <v>430</v>
      </c>
      <c r="I23" s="66"/>
      <c r="J23" s="67">
        <f t="shared" si="2"/>
        <v>0</v>
      </c>
      <c r="K23" s="119">
        <f t="shared" ref="K23:K33" si="3">CEILING((H23*1.1),1)</f>
        <v>473</v>
      </c>
      <c r="L23" s="119">
        <f t="shared" ref="L23:L33" si="4">CEILING((H23*1.5),10)</f>
        <v>650</v>
      </c>
    </row>
    <row r="24" spans="1:12" ht="30" x14ac:dyDescent="0.25">
      <c r="A24" s="37" t="s">
        <v>22</v>
      </c>
      <c r="B24" s="424"/>
      <c r="C24" s="38" t="s">
        <v>87</v>
      </c>
      <c r="D24" s="8">
        <v>0.2</v>
      </c>
      <c r="E24" s="19" t="s">
        <v>117</v>
      </c>
      <c r="F24" s="19">
        <v>14</v>
      </c>
      <c r="G24" s="19">
        <v>25</v>
      </c>
      <c r="H24" s="86">
        <v>430</v>
      </c>
      <c r="I24" s="11"/>
      <c r="J24" s="12">
        <f t="shared" si="2"/>
        <v>0</v>
      </c>
      <c r="K24" s="119">
        <f t="shared" si="3"/>
        <v>473</v>
      </c>
      <c r="L24" s="119">
        <f t="shared" si="4"/>
        <v>650</v>
      </c>
    </row>
    <row r="25" spans="1:12" ht="30" x14ac:dyDescent="0.25">
      <c r="A25" s="37" t="s">
        <v>22</v>
      </c>
      <c r="B25" s="424"/>
      <c r="C25" s="38" t="s">
        <v>87</v>
      </c>
      <c r="D25" s="8">
        <v>0.25</v>
      </c>
      <c r="E25" s="19" t="s">
        <v>118</v>
      </c>
      <c r="F25" s="19">
        <v>12</v>
      </c>
      <c r="G25" s="19">
        <v>25</v>
      </c>
      <c r="H25" s="86">
        <v>430</v>
      </c>
      <c r="I25" s="11"/>
      <c r="J25" s="12">
        <f t="shared" si="2"/>
        <v>0</v>
      </c>
      <c r="K25" s="119">
        <f t="shared" si="3"/>
        <v>473</v>
      </c>
      <c r="L25" s="119">
        <f t="shared" si="4"/>
        <v>650</v>
      </c>
    </row>
    <row r="26" spans="1:12" ht="30" x14ac:dyDescent="0.25">
      <c r="A26" s="37" t="s">
        <v>22</v>
      </c>
      <c r="B26" s="424"/>
      <c r="C26" s="38" t="s">
        <v>87</v>
      </c>
      <c r="D26" s="8">
        <v>0.25</v>
      </c>
      <c r="E26" s="19" t="s">
        <v>79</v>
      </c>
      <c r="F26" s="19">
        <v>14</v>
      </c>
      <c r="G26" s="19">
        <v>25</v>
      </c>
      <c r="H26" s="86">
        <v>430</v>
      </c>
      <c r="I26" s="11"/>
      <c r="J26" s="12">
        <f t="shared" si="2"/>
        <v>0</v>
      </c>
      <c r="K26" s="119">
        <f t="shared" si="3"/>
        <v>473</v>
      </c>
      <c r="L26" s="119">
        <f t="shared" si="4"/>
        <v>650</v>
      </c>
    </row>
    <row r="27" spans="1:12" ht="30" x14ac:dyDescent="0.25">
      <c r="A27" s="37" t="s">
        <v>22</v>
      </c>
      <c r="B27" s="424"/>
      <c r="C27" s="38" t="s">
        <v>87</v>
      </c>
      <c r="D27" s="8">
        <v>0.25</v>
      </c>
      <c r="E27" s="19" t="s">
        <v>119</v>
      </c>
      <c r="F27" s="19">
        <v>16</v>
      </c>
      <c r="G27" s="19">
        <v>25</v>
      </c>
      <c r="H27" s="86">
        <v>430</v>
      </c>
      <c r="I27" s="11"/>
      <c r="J27" s="12">
        <f t="shared" si="2"/>
        <v>0</v>
      </c>
      <c r="K27" s="119">
        <f t="shared" si="3"/>
        <v>473</v>
      </c>
      <c r="L27" s="119">
        <f t="shared" si="4"/>
        <v>650</v>
      </c>
    </row>
    <row r="28" spans="1:12" ht="30" x14ac:dyDescent="0.25">
      <c r="A28" s="37" t="s">
        <v>22</v>
      </c>
      <c r="B28" s="424"/>
      <c r="C28" s="38" t="s">
        <v>87</v>
      </c>
      <c r="D28" s="8">
        <v>0.3</v>
      </c>
      <c r="E28" s="19" t="s">
        <v>108</v>
      </c>
      <c r="F28" s="19">
        <v>12</v>
      </c>
      <c r="G28" s="19">
        <v>25</v>
      </c>
      <c r="H28" s="86">
        <v>430</v>
      </c>
      <c r="I28" s="11"/>
      <c r="J28" s="12">
        <f t="shared" si="2"/>
        <v>0</v>
      </c>
      <c r="K28" s="119">
        <f t="shared" si="3"/>
        <v>473</v>
      </c>
      <c r="L28" s="119">
        <f t="shared" si="4"/>
        <v>650</v>
      </c>
    </row>
    <row r="29" spans="1:12" ht="30" x14ac:dyDescent="0.25">
      <c r="A29" s="37" t="s">
        <v>22</v>
      </c>
      <c r="B29" s="424"/>
      <c r="C29" s="38" t="s">
        <v>87</v>
      </c>
      <c r="D29" s="8">
        <v>0.3</v>
      </c>
      <c r="E29" s="19" t="s">
        <v>120</v>
      </c>
      <c r="F29" s="19">
        <v>14</v>
      </c>
      <c r="G29" s="19">
        <v>25</v>
      </c>
      <c r="H29" s="86">
        <v>430</v>
      </c>
      <c r="I29" s="11"/>
      <c r="J29" s="12">
        <f t="shared" si="2"/>
        <v>0</v>
      </c>
      <c r="K29" s="119">
        <f t="shared" si="3"/>
        <v>473</v>
      </c>
      <c r="L29" s="119">
        <f t="shared" si="4"/>
        <v>650</v>
      </c>
    </row>
    <row r="30" spans="1:12" ht="30" x14ac:dyDescent="0.25">
      <c r="A30" s="37" t="s">
        <v>22</v>
      </c>
      <c r="B30" s="424"/>
      <c r="C30" s="38" t="s">
        <v>87</v>
      </c>
      <c r="D30" s="8">
        <v>0.3</v>
      </c>
      <c r="E30" s="19" t="s">
        <v>121</v>
      </c>
      <c r="F30" s="19">
        <v>16</v>
      </c>
      <c r="G30" s="19">
        <v>25</v>
      </c>
      <c r="H30" s="86">
        <v>430</v>
      </c>
      <c r="I30" s="11"/>
      <c r="J30" s="12">
        <f t="shared" si="2"/>
        <v>0</v>
      </c>
      <c r="K30" s="119">
        <f t="shared" si="3"/>
        <v>473</v>
      </c>
      <c r="L30" s="119">
        <f t="shared" si="4"/>
        <v>650</v>
      </c>
    </row>
    <row r="31" spans="1:12" ht="30" x14ac:dyDescent="0.25">
      <c r="A31" s="37" t="s">
        <v>22</v>
      </c>
      <c r="B31" s="424"/>
      <c r="C31" s="38" t="s">
        <v>87</v>
      </c>
      <c r="D31" s="8">
        <v>0.35</v>
      </c>
      <c r="E31" s="19" t="s">
        <v>122</v>
      </c>
      <c r="F31" s="19">
        <v>12</v>
      </c>
      <c r="G31" s="19">
        <v>25</v>
      </c>
      <c r="H31" s="86">
        <v>430</v>
      </c>
      <c r="I31" s="11"/>
      <c r="J31" s="12">
        <f t="shared" si="2"/>
        <v>0</v>
      </c>
      <c r="K31" s="119">
        <f t="shared" si="3"/>
        <v>473</v>
      </c>
      <c r="L31" s="119">
        <f t="shared" si="4"/>
        <v>650</v>
      </c>
    </row>
    <row r="32" spans="1:12" ht="30" x14ac:dyDescent="0.25">
      <c r="A32" s="37" t="s">
        <v>22</v>
      </c>
      <c r="B32" s="424"/>
      <c r="C32" s="38" t="s">
        <v>87</v>
      </c>
      <c r="D32" s="8">
        <v>0.35</v>
      </c>
      <c r="E32" s="19" t="s">
        <v>123</v>
      </c>
      <c r="F32" s="19">
        <v>14</v>
      </c>
      <c r="G32" s="19">
        <v>25</v>
      </c>
      <c r="H32" s="86">
        <v>430</v>
      </c>
      <c r="I32" s="11"/>
      <c r="J32" s="12">
        <f t="shared" si="2"/>
        <v>0</v>
      </c>
      <c r="K32" s="119">
        <f t="shared" si="3"/>
        <v>473</v>
      </c>
      <c r="L32" s="119">
        <f t="shared" si="4"/>
        <v>650</v>
      </c>
    </row>
    <row r="33" spans="1:12" ht="30" x14ac:dyDescent="0.25">
      <c r="A33" s="37" t="s">
        <v>22</v>
      </c>
      <c r="B33" s="425"/>
      <c r="C33" s="38" t="s">
        <v>87</v>
      </c>
      <c r="D33" s="8">
        <v>0.35</v>
      </c>
      <c r="E33" s="19" t="s">
        <v>124</v>
      </c>
      <c r="F33" s="19">
        <v>16</v>
      </c>
      <c r="G33" s="19">
        <v>25</v>
      </c>
      <c r="H33" s="86">
        <v>430</v>
      </c>
      <c r="I33" s="11"/>
      <c r="J33" s="12">
        <f t="shared" si="2"/>
        <v>0</v>
      </c>
      <c r="K33" s="119">
        <f t="shared" si="3"/>
        <v>473</v>
      </c>
      <c r="L33" s="119">
        <f t="shared" si="4"/>
        <v>650</v>
      </c>
    </row>
    <row r="34" spans="1:12" ht="15.75" customHeight="1" x14ac:dyDescent="0.25">
      <c r="A34" s="110"/>
      <c r="B34" s="111"/>
      <c r="C34" s="112"/>
      <c r="D34" s="112"/>
      <c r="E34" s="98"/>
      <c r="F34" s="98"/>
      <c r="G34" s="98"/>
      <c r="H34" s="99"/>
      <c r="I34" s="73"/>
      <c r="J34" s="74"/>
      <c r="K34" s="108"/>
    </row>
    <row r="35" spans="1:12" ht="31.5" customHeight="1" x14ac:dyDescent="0.25">
      <c r="A35" s="37" t="s">
        <v>22</v>
      </c>
      <c r="B35" s="386"/>
      <c r="C35" s="38" t="s">
        <v>88</v>
      </c>
      <c r="D35" s="8">
        <v>0.2</v>
      </c>
      <c r="E35" s="19" t="s">
        <v>75</v>
      </c>
      <c r="F35" s="19">
        <v>12</v>
      </c>
      <c r="G35" s="19">
        <v>25</v>
      </c>
      <c r="H35" s="75">
        <v>590</v>
      </c>
      <c r="I35" s="11"/>
      <c r="J35" s="12">
        <f t="shared" si="2"/>
        <v>0</v>
      </c>
      <c r="K35" s="119">
        <f t="shared" ref="K35:K44" si="5">CEILING((H35*1.1),1)</f>
        <v>649</v>
      </c>
      <c r="L35" s="119">
        <f t="shared" ref="L35:L44" si="6">CEILING((H35*1.5),10)</f>
        <v>890</v>
      </c>
    </row>
    <row r="36" spans="1:12" ht="31.5" customHeight="1" x14ac:dyDescent="0.25">
      <c r="A36" s="37" t="s">
        <v>22</v>
      </c>
      <c r="B36" s="387"/>
      <c r="C36" s="38" t="s">
        <v>88</v>
      </c>
      <c r="D36" s="8">
        <v>0.2</v>
      </c>
      <c r="E36" s="19" t="s">
        <v>121</v>
      </c>
      <c r="F36" s="19">
        <v>14</v>
      </c>
      <c r="G36" s="19">
        <v>25</v>
      </c>
      <c r="H36" s="75">
        <v>590</v>
      </c>
      <c r="I36" s="11"/>
      <c r="J36" s="12">
        <f t="shared" si="2"/>
        <v>0</v>
      </c>
      <c r="K36" s="119">
        <f t="shared" si="5"/>
        <v>649</v>
      </c>
      <c r="L36" s="119">
        <f t="shared" si="6"/>
        <v>890</v>
      </c>
    </row>
    <row r="37" spans="1:12" ht="31.5" customHeight="1" x14ac:dyDescent="0.25">
      <c r="A37" s="37" t="s">
        <v>22</v>
      </c>
      <c r="B37" s="387"/>
      <c r="C37" s="38" t="s">
        <v>88</v>
      </c>
      <c r="D37" s="8">
        <v>0.25</v>
      </c>
      <c r="E37" s="19" t="s">
        <v>82</v>
      </c>
      <c r="F37" s="19">
        <v>12</v>
      </c>
      <c r="G37" s="19">
        <v>25</v>
      </c>
      <c r="H37" s="75">
        <v>590</v>
      </c>
      <c r="I37" s="11"/>
      <c r="J37" s="12">
        <f t="shared" si="2"/>
        <v>0</v>
      </c>
      <c r="K37" s="119">
        <f t="shared" si="5"/>
        <v>649</v>
      </c>
      <c r="L37" s="119">
        <f t="shared" si="6"/>
        <v>890</v>
      </c>
    </row>
    <row r="38" spans="1:12" ht="31.5" customHeight="1" x14ac:dyDescent="0.25">
      <c r="A38" s="37" t="s">
        <v>22</v>
      </c>
      <c r="B38" s="387"/>
      <c r="C38" s="38" t="s">
        <v>88</v>
      </c>
      <c r="D38" s="8">
        <v>0.25</v>
      </c>
      <c r="E38" s="19" t="s">
        <v>76</v>
      </c>
      <c r="F38" s="19">
        <v>14</v>
      </c>
      <c r="G38" s="19">
        <v>25</v>
      </c>
      <c r="H38" s="75">
        <v>590</v>
      </c>
      <c r="I38" s="11"/>
      <c r="J38" s="12">
        <f t="shared" si="2"/>
        <v>0</v>
      </c>
      <c r="K38" s="119">
        <f t="shared" si="5"/>
        <v>649</v>
      </c>
      <c r="L38" s="119">
        <f t="shared" si="6"/>
        <v>890</v>
      </c>
    </row>
    <row r="39" spans="1:12" ht="31.5" customHeight="1" x14ac:dyDescent="0.25">
      <c r="A39" s="37" t="s">
        <v>22</v>
      </c>
      <c r="B39" s="387"/>
      <c r="C39" s="38" t="s">
        <v>88</v>
      </c>
      <c r="D39" s="8">
        <v>0.25</v>
      </c>
      <c r="E39" s="19" t="s">
        <v>125</v>
      </c>
      <c r="F39" s="19">
        <v>16</v>
      </c>
      <c r="G39" s="19">
        <v>25</v>
      </c>
      <c r="H39" s="75">
        <v>590</v>
      </c>
      <c r="I39" s="11"/>
      <c r="J39" s="12">
        <f t="shared" si="2"/>
        <v>0</v>
      </c>
      <c r="K39" s="119">
        <f t="shared" si="5"/>
        <v>649</v>
      </c>
      <c r="L39" s="119">
        <f t="shared" si="6"/>
        <v>890</v>
      </c>
    </row>
    <row r="40" spans="1:12" ht="31.5" customHeight="1" x14ac:dyDescent="0.25">
      <c r="A40" s="37" t="s">
        <v>22</v>
      </c>
      <c r="B40" s="387"/>
      <c r="C40" s="38" t="s">
        <v>88</v>
      </c>
      <c r="D40" s="8">
        <v>0.3</v>
      </c>
      <c r="E40" s="19" t="s">
        <v>109</v>
      </c>
      <c r="F40" s="19">
        <v>14</v>
      </c>
      <c r="G40" s="19">
        <v>25</v>
      </c>
      <c r="H40" s="75">
        <v>590</v>
      </c>
      <c r="I40" s="11"/>
      <c r="J40" s="12">
        <f t="shared" si="2"/>
        <v>0</v>
      </c>
      <c r="K40" s="119">
        <f t="shared" si="5"/>
        <v>649</v>
      </c>
      <c r="L40" s="119">
        <f t="shared" si="6"/>
        <v>890</v>
      </c>
    </row>
    <row r="41" spans="1:12" ht="31.5" customHeight="1" x14ac:dyDescent="0.25">
      <c r="A41" s="37" t="s">
        <v>22</v>
      </c>
      <c r="B41" s="387"/>
      <c r="C41" s="38" t="s">
        <v>88</v>
      </c>
      <c r="D41" s="8">
        <v>0.3</v>
      </c>
      <c r="E41" s="19" t="s">
        <v>127</v>
      </c>
      <c r="F41" s="19">
        <v>16</v>
      </c>
      <c r="G41" s="19">
        <v>25</v>
      </c>
      <c r="H41" s="75">
        <v>590</v>
      </c>
      <c r="I41" s="11"/>
      <c r="J41" s="12">
        <f t="shared" si="2"/>
        <v>0</v>
      </c>
      <c r="K41" s="119">
        <f t="shared" si="5"/>
        <v>649</v>
      </c>
      <c r="L41" s="119">
        <f t="shared" si="6"/>
        <v>890</v>
      </c>
    </row>
    <row r="42" spans="1:12" ht="31.5" customHeight="1" x14ac:dyDescent="0.25">
      <c r="A42" s="37" t="s">
        <v>22</v>
      </c>
      <c r="B42" s="387"/>
      <c r="C42" s="38" t="s">
        <v>88</v>
      </c>
      <c r="D42" s="8">
        <v>0.35</v>
      </c>
      <c r="E42" s="19" t="s">
        <v>134</v>
      </c>
      <c r="F42" s="19">
        <v>12</v>
      </c>
      <c r="G42" s="19">
        <v>25</v>
      </c>
      <c r="H42" s="75">
        <v>590</v>
      </c>
      <c r="I42" s="11"/>
      <c r="J42" s="12">
        <f t="shared" si="2"/>
        <v>0</v>
      </c>
      <c r="K42" s="119">
        <f t="shared" si="5"/>
        <v>649</v>
      </c>
      <c r="L42" s="119">
        <f t="shared" si="6"/>
        <v>890</v>
      </c>
    </row>
    <row r="43" spans="1:12" ht="31.5" customHeight="1" x14ac:dyDescent="0.25">
      <c r="A43" s="37" t="s">
        <v>22</v>
      </c>
      <c r="B43" s="387"/>
      <c r="C43" s="38" t="s">
        <v>88</v>
      </c>
      <c r="D43" s="8">
        <v>0.35</v>
      </c>
      <c r="E43" s="19" t="s">
        <v>133</v>
      </c>
      <c r="F43" s="19">
        <v>14</v>
      </c>
      <c r="G43" s="19">
        <v>25</v>
      </c>
      <c r="H43" s="75">
        <v>590</v>
      </c>
      <c r="I43" s="11"/>
      <c r="J43" s="12">
        <f t="shared" si="2"/>
        <v>0</v>
      </c>
      <c r="K43" s="119">
        <f t="shared" si="5"/>
        <v>649</v>
      </c>
      <c r="L43" s="119">
        <f t="shared" si="6"/>
        <v>890</v>
      </c>
    </row>
    <row r="44" spans="1:12" ht="31.5" customHeight="1" x14ac:dyDescent="0.25">
      <c r="A44" s="37" t="s">
        <v>22</v>
      </c>
      <c r="B44" s="389"/>
      <c r="C44" s="38" t="s">
        <v>88</v>
      </c>
      <c r="D44" s="8">
        <v>0.35</v>
      </c>
      <c r="E44" s="19" t="s">
        <v>135</v>
      </c>
      <c r="F44" s="19">
        <v>16</v>
      </c>
      <c r="G44" s="19">
        <v>25</v>
      </c>
      <c r="H44" s="75">
        <v>590</v>
      </c>
      <c r="I44" s="11"/>
      <c r="J44" s="12">
        <f t="shared" si="2"/>
        <v>0</v>
      </c>
      <c r="K44" s="119">
        <f t="shared" si="5"/>
        <v>649</v>
      </c>
      <c r="L44" s="119">
        <f t="shared" si="6"/>
        <v>890</v>
      </c>
    </row>
    <row r="45" spans="1:12" ht="15.75" customHeight="1" x14ac:dyDescent="0.25">
      <c r="A45" s="110"/>
      <c r="B45" s="111"/>
      <c r="C45" s="112"/>
      <c r="D45" s="112"/>
      <c r="E45" s="98"/>
      <c r="F45" s="98"/>
      <c r="G45" s="98"/>
      <c r="H45" s="99"/>
      <c r="I45" s="73"/>
      <c r="J45" s="74"/>
      <c r="K45" s="108"/>
    </row>
    <row r="46" spans="1:12" ht="20.25" customHeight="1" x14ac:dyDescent="0.25">
      <c r="A46" s="37" t="s">
        <v>22</v>
      </c>
      <c r="B46" s="386"/>
      <c r="C46" s="38" t="s">
        <v>89</v>
      </c>
      <c r="D46" s="8">
        <v>0.2</v>
      </c>
      <c r="E46" s="19" t="s">
        <v>83</v>
      </c>
      <c r="F46" s="19">
        <v>8</v>
      </c>
      <c r="G46" s="19">
        <v>25</v>
      </c>
      <c r="H46" s="75">
        <v>275</v>
      </c>
      <c r="I46" s="11"/>
      <c r="J46" s="12">
        <f t="shared" si="2"/>
        <v>0</v>
      </c>
      <c r="K46" s="119">
        <f t="shared" ref="K46:K64" si="7">CEILING((H46*1.1),1)</f>
        <v>303</v>
      </c>
      <c r="L46" s="119">
        <f t="shared" ref="L46:L64" si="8">CEILING((H46*1.5),10)</f>
        <v>420</v>
      </c>
    </row>
    <row r="47" spans="1:12" ht="20.25" customHeight="1" x14ac:dyDescent="0.25">
      <c r="A47" s="37" t="s">
        <v>22</v>
      </c>
      <c r="B47" s="387"/>
      <c r="C47" s="38" t="s">
        <v>89</v>
      </c>
      <c r="D47" s="8">
        <v>0.2</v>
      </c>
      <c r="E47" s="19" t="s">
        <v>66</v>
      </c>
      <c r="F47" s="19">
        <v>10</v>
      </c>
      <c r="G47" s="19">
        <v>25</v>
      </c>
      <c r="H47" s="75">
        <v>275</v>
      </c>
      <c r="I47" s="11"/>
      <c r="J47" s="12">
        <f t="shared" si="2"/>
        <v>0</v>
      </c>
      <c r="K47" s="119">
        <f t="shared" si="7"/>
        <v>303</v>
      </c>
      <c r="L47" s="119">
        <f t="shared" si="8"/>
        <v>420</v>
      </c>
    </row>
    <row r="48" spans="1:12" ht="20.25" customHeight="1" x14ac:dyDescent="0.25">
      <c r="A48" s="37" t="s">
        <v>22</v>
      </c>
      <c r="B48" s="387"/>
      <c r="C48" s="38" t="s">
        <v>89</v>
      </c>
      <c r="D48" s="8">
        <v>0.2</v>
      </c>
      <c r="E48" s="19" t="s">
        <v>67</v>
      </c>
      <c r="F48" s="19">
        <v>12</v>
      </c>
      <c r="G48" s="19">
        <v>25</v>
      </c>
      <c r="H48" s="75">
        <v>275</v>
      </c>
      <c r="I48" s="11"/>
      <c r="J48" s="12">
        <f t="shared" si="2"/>
        <v>0</v>
      </c>
      <c r="K48" s="119">
        <f t="shared" si="7"/>
        <v>303</v>
      </c>
      <c r="L48" s="119">
        <f t="shared" si="8"/>
        <v>420</v>
      </c>
    </row>
    <row r="49" spans="1:12" ht="20.25" customHeight="1" x14ac:dyDescent="0.25">
      <c r="A49" s="37" t="s">
        <v>22</v>
      </c>
      <c r="B49" s="387"/>
      <c r="C49" s="38" t="s">
        <v>89</v>
      </c>
      <c r="D49" s="8">
        <v>0.2</v>
      </c>
      <c r="E49" s="19" t="s">
        <v>69</v>
      </c>
      <c r="F49" s="19">
        <v>14</v>
      </c>
      <c r="G49" s="19">
        <v>25</v>
      </c>
      <c r="H49" s="75">
        <v>275</v>
      </c>
      <c r="I49" s="11"/>
      <c r="J49" s="12">
        <f t="shared" si="2"/>
        <v>0</v>
      </c>
      <c r="K49" s="119">
        <f t="shared" si="7"/>
        <v>303</v>
      </c>
      <c r="L49" s="119">
        <f t="shared" si="8"/>
        <v>420</v>
      </c>
    </row>
    <row r="50" spans="1:12" ht="20.25" customHeight="1" x14ac:dyDescent="0.25">
      <c r="A50" s="37" t="s">
        <v>22</v>
      </c>
      <c r="B50" s="387"/>
      <c r="C50" s="38" t="s">
        <v>89</v>
      </c>
      <c r="D50" s="8">
        <v>0.25</v>
      </c>
      <c r="E50" s="19" t="s">
        <v>136</v>
      </c>
      <c r="F50" s="19">
        <v>8</v>
      </c>
      <c r="G50" s="19">
        <v>25</v>
      </c>
      <c r="H50" s="75">
        <v>275</v>
      </c>
      <c r="I50" s="11"/>
      <c r="J50" s="12">
        <f t="shared" si="2"/>
        <v>0</v>
      </c>
      <c r="K50" s="119">
        <f t="shared" si="7"/>
        <v>303</v>
      </c>
      <c r="L50" s="119">
        <f t="shared" si="8"/>
        <v>420</v>
      </c>
    </row>
    <row r="51" spans="1:12" ht="20.25" customHeight="1" x14ac:dyDescent="0.25">
      <c r="A51" s="37" t="s">
        <v>22</v>
      </c>
      <c r="B51" s="387"/>
      <c r="C51" s="38" t="s">
        <v>89</v>
      </c>
      <c r="D51" s="8">
        <v>0.25</v>
      </c>
      <c r="E51" s="19" t="s">
        <v>137</v>
      </c>
      <c r="F51" s="19">
        <v>10</v>
      </c>
      <c r="G51" s="19">
        <v>25</v>
      </c>
      <c r="H51" s="75">
        <v>275</v>
      </c>
      <c r="I51" s="11"/>
      <c r="J51" s="12">
        <f t="shared" si="2"/>
        <v>0</v>
      </c>
      <c r="K51" s="119">
        <f t="shared" si="7"/>
        <v>303</v>
      </c>
      <c r="L51" s="119">
        <f t="shared" si="8"/>
        <v>420</v>
      </c>
    </row>
    <row r="52" spans="1:12" ht="20.25" customHeight="1" x14ac:dyDescent="0.25">
      <c r="A52" s="37" t="s">
        <v>22</v>
      </c>
      <c r="B52" s="387"/>
      <c r="C52" s="38" t="s">
        <v>89</v>
      </c>
      <c r="D52" s="8">
        <v>0.25</v>
      </c>
      <c r="E52" s="19" t="s">
        <v>138</v>
      </c>
      <c r="F52" s="19">
        <v>12</v>
      </c>
      <c r="G52" s="19">
        <v>25</v>
      </c>
      <c r="H52" s="75">
        <v>275</v>
      </c>
      <c r="I52" s="11"/>
      <c r="J52" s="12">
        <f t="shared" si="2"/>
        <v>0</v>
      </c>
      <c r="K52" s="119">
        <f t="shared" si="7"/>
        <v>303</v>
      </c>
      <c r="L52" s="119">
        <f t="shared" si="8"/>
        <v>420</v>
      </c>
    </row>
    <row r="53" spans="1:12" ht="20.25" customHeight="1" x14ac:dyDescent="0.25">
      <c r="A53" s="37" t="s">
        <v>22</v>
      </c>
      <c r="B53" s="387"/>
      <c r="C53" s="38" t="s">
        <v>89</v>
      </c>
      <c r="D53" s="8">
        <v>0.25</v>
      </c>
      <c r="E53" s="19" t="s">
        <v>83</v>
      </c>
      <c r="F53" s="19">
        <v>14</v>
      </c>
      <c r="G53" s="19">
        <v>25</v>
      </c>
      <c r="H53" s="75">
        <v>275</v>
      </c>
      <c r="I53" s="11"/>
      <c r="J53" s="12">
        <f t="shared" si="2"/>
        <v>0</v>
      </c>
      <c r="K53" s="119">
        <f t="shared" si="7"/>
        <v>303</v>
      </c>
      <c r="L53" s="119">
        <f t="shared" si="8"/>
        <v>420</v>
      </c>
    </row>
    <row r="54" spans="1:12" ht="20.25" customHeight="1" x14ac:dyDescent="0.25">
      <c r="A54" s="37" t="s">
        <v>22</v>
      </c>
      <c r="B54" s="387"/>
      <c r="C54" s="38" t="s">
        <v>89</v>
      </c>
      <c r="D54" s="8">
        <v>0.25</v>
      </c>
      <c r="E54" s="19" t="s">
        <v>67</v>
      </c>
      <c r="F54" s="19">
        <v>16</v>
      </c>
      <c r="G54" s="19">
        <v>25</v>
      </c>
      <c r="H54" s="75">
        <v>275</v>
      </c>
      <c r="I54" s="11"/>
      <c r="J54" s="12">
        <f t="shared" si="2"/>
        <v>0</v>
      </c>
      <c r="K54" s="119">
        <f t="shared" si="7"/>
        <v>303</v>
      </c>
      <c r="L54" s="119">
        <f t="shared" si="8"/>
        <v>420</v>
      </c>
    </row>
    <row r="55" spans="1:12" ht="20.25" customHeight="1" x14ac:dyDescent="0.25">
      <c r="A55" s="37" t="s">
        <v>22</v>
      </c>
      <c r="B55" s="387"/>
      <c r="C55" s="38" t="s">
        <v>89</v>
      </c>
      <c r="D55" s="8">
        <v>0.3</v>
      </c>
      <c r="E55" s="19" t="s">
        <v>139</v>
      </c>
      <c r="F55" s="19">
        <v>8</v>
      </c>
      <c r="G55" s="19">
        <v>25</v>
      </c>
      <c r="H55" s="75">
        <v>275</v>
      </c>
      <c r="I55" s="11"/>
      <c r="J55" s="12">
        <f t="shared" si="2"/>
        <v>0</v>
      </c>
      <c r="K55" s="119">
        <f t="shared" si="7"/>
        <v>303</v>
      </c>
      <c r="L55" s="119">
        <f t="shared" si="8"/>
        <v>420</v>
      </c>
    </row>
    <row r="56" spans="1:12" ht="20.25" customHeight="1" x14ac:dyDescent="0.25">
      <c r="A56" s="37" t="s">
        <v>22</v>
      </c>
      <c r="B56" s="387"/>
      <c r="C56" s="38" t="s">
        <v>89</v>
      </c>
      <c r="D56" s="8">
        <v>0.3</v>
      </c>
      <c r="E56" s="19" t="s">
        <v>140</v>
      </c>
      <c r="F56" s="19">
        <v>10</v>
      </c>
      <c r="G56" s="19">
        <v>25</v>
      </c>
      <c r="H56" s="75">
        <v>275</v>
      </c>
      <c r="I56" s="11"/>
      <c r="J56" s="12">
        <f t="shared" si="2"/>
        <v>0</v>
      </c>
      <c r="K56" s="119">
        <f t="shared" si="7"/>
        <v>303</v>
      </c>
      <c r="L56" s="119">
        <f t="shared" si="8"/>
        <v>420</v>
      </c>
    </row>
    <row r="57" spans="1:12" ht="20.25" customHeight="1" x14ac:dyDescent="0.25">
      <c r="A57" s="37" t="s">
        <v>22</v>
      </c>
      <c r="B57" s="387"/>
      <c r="C57" s="38" t="s">
        <v>89</v>
      </c>
      <c r="D57" s="8">
        <v>0.3</v>
      </c>
      <c r="E57" s="19" t="s">
        <v>76</v>
      </c>
      <c r="F57" s="19">
        <v>12</v>
      </c>
      <c r="G57" s="19">
        <v>25</v>
      </c>
      <c r="H57" s="75">
        <v>275</v>
      </c>
      <c r="I57" s="11"/>
      <c r="J57" s="12">
        <f t="shared" si="2"/>
        <v>0</v>
      </c>
      <c r="K57" s="119">
        <f t="shared" si="7"/>
        <v>303</v>
      </c>
      <c r="L57" s="119">
        <f t="shared" si="8"/>
        <v>420</v>
      </c>
    </row>
    <row r="58" spans="1:12" ht="20.25" customHeight="1" x14ac:dyDescent="0.25">
      <c r="A58" s="37" t="s">
        <v>22</v>
      </c>
      <c r="B58" s="387"/>
      <c r="C58" s="38" t="s">
        <v>89</v>
      </c>
      <c r="D58" s="8">
        <v>0.3</v>
      </c>
      <c r="E58" s="19" t="s">
        <v>142</v>
      </c>
      <c r="F58" s="19">
        <v>14</v>
      </c>
      <c r="G58" s="19">
        <v>25</v>
      </c>
      <c r="H58" s="75">
        <v>275</v>
      </c>
      <c r="I58" s="11"/>
      <c r="J58" s="12">
        <f t="shared" si="2"/>
        <v>0</v>
      </c>
      <c r="K58" s="119">
        <f t="shared" si="7"/>
        <v>303</v>
      </c>
      <c r="L58" s="119">
        <f t="shared" si="8"/>
        <v>420</v>
      </c>
    </row>
    <row r="59" spans="1:12" ht="20.25" customHeight="1" x14ac:dyDescent="0.25">
      <c r="A59" s="37" t="s">
        <v>22</v>
      </c>
      <c r="B59" s="387"/>
      <c r="C59" s="38" t="s">
        <v>89</v>
      </c>
      <c r="D59" s="8">
        <v>0.3</v>
      </c>
      <c r="E59" s="19" t="s">
        <v>78</v>
      </c>
      <c r="F59" s="19">
        <v>16</v>
      </c>
      <c r="G59" s="19">
        <v>25</v>
      </c>
      <c r="H59" s="75">
        <v>275</v>
      </c>
      <c r="I59" s="11"/>
      <c r="J59" s="12">
        <f t="shared" si="2"/>
        <v>0</v>
      </c>
      <c r="K59" s="119">
        <f t="shared" si="7"/>
        <v>303</v>
      </c>
      <c r="L59" s="119">
        <f t="shared" si="8"/>
        <v>420</v>
      </c>
    </row>
    <row r="60" spans="1:12" ht="20.25" customHeight="1" x14ac:dyDescent="0.25">
      <c r="A60" s="37" t="s">
        <v>22</v>
      </c>
      <c r="B60" s="387"/>
      <c r="C60" s="38" t="s">
        <v>89</v>
      </c>
      <c r="D60" s="8">
        <v>0.35</v>
      </c>
      <c r="E60" s="19" t="s">
        <v>132</v>
      </c>
      <c r="F60" s="19">
        <v>8</v>
      </c>
      <c r="G60" s="19">
        <v>25</v>
      </c>
      <c r="H60" s="75">
        <v>275</v>
      </c>
      <c r="I60" s="11"/>
      <c r="J60" s="12">
        <f t="shared" si="2"/>
        <v>0</v>
      </c>
      <c r="K60" s="119">
        <f t="shared" si="7"/>
        <v>303</v>
      </c>
      <c r="L60" s="119">
        <f t="shared" si="8"/>
        <v>420</v>
      </c>
    </row>
    <row r="61" spans="1:12" ht="20.25" customHeight="1" x14ac:dyDescent="0.25">
      <c r="A61" s="37" t="s">
        <v>22</v>
      </c>
      <c r="B61" s="387"/>
      <c r="C61" s="38" t="s">
        <v>89</v>
      </c>
      <c r="D61" s="8">
        <v>0.35</v>
      </c>
      <c r="E61" s="19" t="s">
        <v>143</v>
      </c>
      <c r="F61" s="19">
        <v>10</v>
      </c>
      <c r="G61" s="19">
        <v>25</v>
      </c>
      <c r="H61" s="75">
        <v>275</v>
      </c>
      <c r="I61" s="11"/>
      <c r="J61" s="12">
        <f t="shared" si="2"/>
        <v>0</v>
      </c>
      <c r="K61" s="119">
        <f t="shared" si="7"/>
        <v>303</v>
      </c>
      <c r="L61" s="119">
        <f t="shared" si="8"/>
        <v>420</v>
      </c>
    </row>
    <row r="62" spans="1:12" ht="20.25" customHeight="1" x14ac:dyDescent="0.25">
      <c r="A62" s="37" t="s">
        <v>22</v>
      </c>
      <c r="B62" s="387"/>
      <c r="C62" s="38" t="s">
        <v>89</v>
      </c>
      <c r="D62" s="8">
        <v>0.35</v>
      </c>
      <c r="E62" s="19" t="s">
        <v>144</v>
      </c>
      <c r="F62" s="19">
        <v>12</v>
      </c>
      <c r="G62" s="19">
        <v>25</v>
      </c>
      <c r="H62" s="75">
        <v>275</v>
      </c>
      <c r="I62" s="11"/>
      <c r="J62" s="12">
        <f t="shared" si="2"/>
        <v>0</v>
      </c>
      <c r="K62" s="119">
        <f t="shared" si="7"/>
        <v>303</v>
      </c>
      <c r="L62" s="119">
        <f t="shared" si="8"/>
        <v>420</v>
      </c>
    </row>
    <row r="63" spans="1:12" ht="20.25" customHeight="1" x14ac:dyDescent="0.25">
      <c r="A63" s="37" t="s">
        <v>22</v>
      </c>
      <c r="B63" s="387"/>
      <c r="C63" s="38" t="s">
        <v>89</v>
      </c>
      <c r="D63" s="8">
        <v>0.35</v>
      </c>
      <c r="E63" s="19" t="s">
        <v>84</v>
      </c>
      <c r="F63" s="19">
        <v>14</v>
      </c>
      <c r="G63" s="19">
        <v>25</v>
      </c>
      <c r="H63" s="75">
        <v>275</v>
      </c>
      <c r="I63" s="11"/>
      <c r="J63" s="12">
        <f t="shared" si="2"/>
        <v>0</v>
      </c>
      <c r="K63" s="119">
        <f t="shared" si="7"/>
        <v>303</v>
      </c>
      <c r="L63" s="119">
        <f t="shared" si="8"/>
        <v>420</v>
      </c>
    </row>
    <row r="64" spans="1:12" ht="20.25" customHeight="1" x14ac:dyDescent="0.25">
      <c r="A64" s="37" t="s">
        <v>22</v>
      </c>
      <c r="B64" s="389"/>
      <c r="C64" s="38" t="s">
        <v>89</v>
      </c>
      <c r="D64" s="8">
        <v>0.35</v>
      </c>
      <c r="E64" s="19" t="s">
        <v>145</v>
      </c>
      <c r="F64" s="19">
        <v>16</v>
      </c>
      <c r="G64" s="19">
        <v>25</v>
      </c>
      <c r="H64" s="75">
        <v>275</v>
      </c>
      <c r="I64" s="11"/>
      <c r="J64" s="12">
        <f t="shared" si="2"/>
        <v>0</v>
      </c>
      <c r="K64" s="119">
        <f t="shared" si="7"/>
        <v>303</v>
      </c>
      <c r="L64" s="119">
        <f t="shared" si="8"/>
        <v>420</v>
      </c>
    </row>
    <row r="65" spans="1:14" ht="16.5" customHeight="1" x14ac:dyDescent="0.25">
      <c r="A65" s="277"/>
      <c r="B65" s="278"/>
      <c r="C65" s="279"/>
      <c r="D65" s="279"/>
      <c r="E65" s="192"/>
      <c r="F65" s="192"/>
      <c r="G65" s="192"/>
      <c r="H65" s="194"/>
      <c r="I65" s="280"/>
      <c r="J65" s="281"/>
      <c r="K65" s="282"/>
      <c r="L65" s="271"/>
    </row>
    <row r="66" spans="1:14" s="102" customFormat="1" ht="24" customHeight="1" x14ac:dyDescent="0.25">
      <c r="A66" s="121" t="s">
        <v>22</v>
      </c>
      <c r="B66" s="415"/>
      <c r="C66" s="283" t="s">
        <v>260</v>
      </c>
      <c r="D66" s="284">
        <v>0.2</v>
      </c>
      <c r="E66" s="285" t="s">
        <v>66</v>
      </c>
      <c r="F66" s="285">
        <v>11</v>
      </c>
      <c r="G66" s="285">
        <v>25</v>
      </c>
      <c r="H66" s="288">
        <v>700</v>
      </c>
      <c r="I66" s="211"/>
      <c r="J66" s="289">
        <f>H66*I66</f>
        <v>0</v>
      </c>
      <c r="K66" s="119">
        <f t="shared" ref="K66:K77" si="9">CEILING((H66*1.1),1)</f>
        <v>770</v>
      </c>
      <c r="L66" s="119">
        <f t="shared" ref="L66:L77" si="10">CEILING((H66*1.5),10)</f>
        <v>1050</v>
      </c>
    </row>
    <row r="67" spans="1:14" s="102" customFormat="1" ht="24" customHeight="1" x14ac:dyDescent="0.25">
      <c r="A67" s="121" t="s">
        <v>22</v>
      </c>
      <c r="B67" s="416"/>
      <c r="C67" s="283" t="s">
        <v>260</v>
      </c>
      <c r="D67" s="286">
        <v>0.2</v>
      </c>
      <c r="E67" s="287" t="s">
        <v>67</v>
      </c>
      <c r="F67" s="287">
        <v>13</v>
      </c>
      <c r="G67" s="287">
        <v>25</v>
      </c>
      <c r="H67" s="288">
        <v>700</v>
      </c>
      <c r="I67" s="210"/>
      <c r="J67" s="290">
        <f>H67*I67</f>
        <v>0</v>
      </c>
      <c r="K67" s="119">
        <f t="shared" si="9"/>
        <v>770</v>
      </c>
      <c r="L67" s="119">
        <f t="shared" si="10"/>
        <v>1050</v>
      </c>
      <c r="N67" s="102" t="s">
        <v>283</v>
      </c>
    </row>
    <row r="68" spans="1:14" s="102" customFormat="1" ht="24" customHeight="1" x14ac:dyDescent="0.25">
      <c r="A68" s="121" t="s">
        <v>22</v>
      </c>
      <c r="B68" s="416"/>
      <c r="C68" s="283" t="s">
        <v>260</v>
      </c>
      <c r="D68" s="286">
        <v>0.2</v>
      </c>
      <c r="E68" s="287" t="s">
        <v>68</v>
      </c>
      <c r="F68" s="287">
        <v>15</v>
      </c>
      <c r="G68" s="287">
        <v>25</v>
      </c>
      <c r="H68" s="288">
        <v>700</v>
      </c>
      <c r="I68" s="210"/>
      <c r="J68" s="290">
        <f>H68*I68</f>
        <v>0</v>
      </c>
      <c r="K68" s="119">
        <f t="shared" si="9"/>
        <v>770</v>
      </c>
      <c r="L68" s="119">
        <f t="shared" si="10"/>
        <v>1050</v>
      </c>
    </row>
    <row r="69" spans="1:14" s="102" customFormat="1" ht="24" customHeight="1" x14ac:dyDescent="0.25">
      <c r="A69" s="121" t="s">
        <v>22</v>
      </c>
      <c r="B69" s="416"/>
      <c r="C69" s="283" t="s">
        <v>261</v>
      </c>
      <c r="D69" s="286">
        <v>0.25</v>
      </c>
      <c r="E69" s="287" t="s">
        <v>254</v>
      </c>
      <c r="F69" s="287">
        <v>11</v>
      </c>
      <c r="G69" s="287">
        <v>25</v>
      </c>
      <c r="H69" s="288">
        <v>700</v>
      </c>
      <c r="I69" s="210"/>
      <c r="J69" s="290">
        <f>H69*I69</f>
        <v>0</v>
      </c>
      <c r="K69" s="119">
        <f t="shared" si="9"/>
        <v>770</v>
      </c>
      <c r="L69" s="119">
        <f t="shared" si="10"/>
        <v>1050</v>
      </c>
    </row>
    <row r="70" spans="1:14" s="102" customFormat="1" ht="24" customHeight="1" x14ac:dyDescent="0.25">
      <c r="A70" s="121" t="s">
        <v>22</v>
      </c>
      <c r="B70" s="416"/>
      <c r="C70" s="283" t="s">
        <v>260</v>
      </c>
      <c r="D70" s="286">
        <v>0.25</v>
      </c>
      <c r="E70" s="287" t="s">
        <v>255</v>
      </c>
      <c r="F70" s="287">
        <v>13</v>
      </c>
      <c r="G70" s="287">
        <v>25</v>
      </c>
      <c r="H70" s="288">
        <v>700</v>
      </c>
      <c r="I70" s="210"/>
      <c r="J70" s="290">
        <f t="shared" ref="J70:J76" si="11">H70*I70</f>
        <v>0</v>
      </c>
      <c r="K70" s="119">
        <f t="shared" si="9"/>
        <v>770</v>
      </c>
      <c r="L70" s="119">
        <f t="shared" si="10"/>
        <v>1050</v>
      </c>
    </row>
    <row r="71" spans="1:14" s="102" customFormat="1" ht="24" customHeight="1" x14ac:dyDescent="0.25">
      <c r="A71" s="121" t="s">
        <v>22</v>
      </c>
      <c r="B71" s="416"/>
      <c r="C71" s="283" t="s">
        <v>260</v>
      </c>
      <c r="D71" s="286">
        <v>0.25</v>
      </c>
      <c r="E71" s="287" t="s">
        <v>78</v>
      </c>
      <c r="F71" s="287">
        <v>15</v>
      </c>
      <c r="G71" s="287">
        <v>25</v>
      </c>
      <c r="H71" s="288">
        <v>700</v>
      </c>
      <c r="I71" s="210"/>
      <c r="J71" s="290">
        <f t="shared" si="11"/>
        <v>0</v>
      </c>
      <c r="K71" s="119">
        <f t="shared" si="9"/>
        <v>770</v>
      </c>
      <c r="L71" s="119">
        <f t="shared" si="10"/>
        <v>1050</v>
      </c>
    </row>
    <row r="72" spans="1:14" s="102" customFormat="1" ht="24" customHeight="1" x14ac:dyDescent="0.25">
      <c r="A72" s="121" t="s">
        <v>22</v>
      </c>
      <c r="B72" s="416"/>
      <c r="C72" s="283" t="s">
        <v>260</v>
      </c>
      <c r="D72" s="286">
        <v>0.3</v>
      </c>
      <c r="E72" s="287" t="s">
        <v>120</v>
      </c>
      <c r="F72" s="287">
        <v>11</v>
      </c>
      <c r="G72" s="287">
        <v>25</v>
      </c>
      <c r="H72" s="288">
        <v>700</v>
      </c>
      <c r="I72" s="210"/>
      <c r="J72" s="290">
        <f t="shared" si="11"/>
        <v>0</v>
      </c>
      <c r="K72" s="119">
        <f t="shared" si="9"/>
        <v>770</v>
      </c>
      <c r="L72" s="119">
        <f t="shared" si="10"/>
        <v>1050</v>
      </c>
    </row>
    <row r="73" spans="1:14" s="102" customFormat="1" ht="24" customHeight="1" x14ac:dyDescent="0.25">
      <c r="A73" s="121" t="s">
        <v>22</v>
      </c>
      <c r="B73" s="416"/>
      <c r="C73" s="283" t="s">
        <v>260</v>
      </c>
      <c r="D73" s="286">
        <v>0.3</v>
      </c>
      <c r="E73" s="287" t="s">
        <v>256</v>
      </c>
      <c r="F73" s="287">
        <v>13</v>
      </c>
      <c r="G73" s="287">
        <v>25</v>
      </c>
      <c r="H73" s="288">
        <v>700</v>
      </c>
      <c r="I73" s="210"/>
      <c r="J73" s="290">
        <f t="shared" si="11"/>
        <v>0</v>
      </c>
      <c r="K73" s="119">
        <f t="shared" si="9"/>
        <v>770</v>
      </c>
      <c r="L73" s="119">
        <f t="shared" si="10"/>
        <v>1050</v>
      </c>
    </row>
    <row r="74" spans="1:14" s="102" customFormat="1" ht="24" customHeight="1" x14ac:dyDescent="0.25">
      <c r="A74" s="121" t="s">
        <v>22</v>
      </c>
      <c r="B74" s="416"/>
      <c r="C74" s="283" t="s">
        <v>260</v>
      </c>
      <c r="D74" s="286">
        <v>0.3</v>
      </c>
      <c r="E74" s="287" t="s">
        <v>76</v>
      </c>
      <c r="F74" s="287">
        <v>15</v>
      </c>
      <c r="G74" s="287">
        <v>25</v>
      </c>
      <c r="H74" s="288">
        <v>700</v>
      </c>
      <c r="I74" s="210"/>
      <c r="J74" s="290">
        <f t="shared" si="11"/>
        <v>0</v>
      </c>
      <c r="K74" s="119">
        <f t="shared" si="9"/>
        <v>770</v>
      </c>
      <c r="L74" s="119">
        <f t="shared" si="10"/>
        <v>1050</v>
      </c>
    </row>
    <row r="75" spans="1:14" s="102" customFormat="1" ht="24" customHeight="1" x14ac:dyDescent="0.25">
      <c r="A75" s="121" t="s">
        <v>22</v>
      </c>
      <c r="B75" s="416"/>
      <c r="C75" s="283" t="s">
        <v>260</v>
      </c>
      <c r="D75" s="286">
        <v>0.35</v>
      </c>
      <c r="E75" s="287" t="s">
        <v>257</v>
      </c>
      <c r="F75" s="287">
        <v>11</v>
      </c>
      <c r="G75" s="287">
        <v>25</v>
      </c>
      <c r="H75" s="288">
        <v>700</v>
      </c>
      <c r="I75" s="210"/>
      <c r="J75" s="290">
        <f t="shared" si="11"/>
        <v>0</v>
      </c>
      <c r="K75" s="119">
        <f t="shared" si="9"/>
        <v>770</v>
      </c>
      <c r="L75" s="119">
        <f t="shared" si="10"/>
        <v>1050</v>
      </c>
    </row>
    <row r="76" spans="1:14" s="102" customFormat="1" ht="24" customHeight="1" x14ac:dyDescent="0.25">
      <c r="A76" s="121" t="s">
        <v>22</v>
      </c>
      <c r="B76" s="416"/>
      <c r="C76" s="283" t="s">
        <v>260</v>
      </c>
      <c r="D76" s="286">
        <v>0.35</v>
      </c>
      <c r="E76" s="287" t="s">
        <v>258</v>
      </c>
      <c r="F76" s="287">
        <v>13</v>
      </c>
      <c r="G76" s="287">
        <v>25</v>
      </c>
      <c r="H76" s="288">
        <v>700</v>
      </c>
      <c r="I76" s="210"/>
      <c r="J76" s="290">
        <f t="shared" si="11"/>
        <v>0</v>
      </c>
      <c r="K76" s="119">
        <f t="shared" si="9"/>
        <v>770</v>
      </c>
      <c r="L76" s="119">
        <f t="shared" si="10"/>
        <v>1050</v>
      </c>
    </row>
    <row r="77" spans="1:14" s="102" customFormat="1" ht="24" customHeight="1" x14ac:dyDescent="0.25">
      <c r="A77" s="121" t="s">
        <v>22</v>
      </c>
      <c r="B77" s="417"/>
      <c r="C77" s="283" t="s">
        <v>260</v>
      </c>
      <c r="D77" s="286">
        <v>0.35</v>
      </c>
      <c r="E77" s="287" t="s">
        <v>259</v>
      </c>
      <c r="F77" s="287">
        <v>15</v>
      </c>
      <c r="G77" s="287">
        <v>25</v>
      </c>
      <c r="H77" s="288">
        <v>700</v>
      </c>
      <c r="I77" s="210"/>
      <c r="J77" s="290">
        <f>H77*I77</f>
        <v>0</v>
      </c>
      <c r="K77" s="119">
        <f t="shared" si="9"/>
        <v>770</v>
      </c>
      <c r="L77" s="119">
        <f t="shared" si="10"/>
        <v>1050</v>
      </c>
    </row>
    <row r="78" spans="1:14" ht="15.75" customHeight="1" x14ac:dyDescent="0.25">
      <c r="A78" s="110"/>
      <c r="B78" s="111"/>
      <c r="C78" s="112"/>
      <c r="D78" s="112"/>
      <c r="E78" s="98"/>
      <c r="F78" s="98"/>
      <c r="G78" s="98"/>
      <c r="H78" s="99"/>
      <c r="I78" s="73"/>
      <c r="J78" s="74"/>
      <c r="K78" s="108"/>
    </row>
    <row r="79" spans="1:14" ht="18" customHeight="1" x14ac:dyDescent="0.25">
      <c r="A79" s="20" t="s">
        <v>22</v>
      </c>
      <c r="B79" s="387"/>
      <c r="C79" s="8" t="s">
        <v>90</v>
      </c>
      <c r="D79" s="8">
        <v>0.15</v>
      </c>
      <c r="E79" s="19" t="s">
        <v>92</v>
      </c>
      <c r="F79" s="19">
        <v>10</v>
      </c>
      <c r="G79" s="19">
        <v>25</v>
      </c>
      <c r="H79" s="75">
        <v>650</v>
      </c>
      <c r="I79" s="11"/>
      <c r="J79" s="12">
        <f t="shared" ref="J79:J131" si="12">H79*I79</f>
        <v>0</v>
      </c>
      <c r="K79" s="119">
        <f t="shared" ref="K79:K92" si="13">CEILING((H79*1.1),1)</f>
        <v>715</v>
      </c>
      <c r="L79" s="119">
        <f t="shared" ref="L79:L92" si="14">CEILING((H79*1.5),10)</f>
        <v>980</v>
      </c>
    </row>
    <row r="80" spans="1:14" ht="18" customHeight="1" x14ac:dyDescent="0.25">
      <c r="A80" s="20" t="s">
        <v>22</v>
      </c>
      <c r="B80" s="387"/>
      <c r="C80" s="8" t="s">
        <v>90</v>
      </c>
      <c r="D80" s="8">
        <v>0.15</v>
      </c>
      <c r="E80" s="19" t="s">
        <v>93</v>
      </c>
      <c r="F80" s="19">
        <v>12</v>
      </c>
      <c r="G80" s="19">
        <v>25</v>
      </c>
      <c r="H80" s="75">
        <v>650</v>
      </c>
      <c r="I80" s="11"/>
      <c r="J80" s="12">
        <f t="shared" si="12"/>
        <v>0</v>
      </c>
      <c r="K80" s="119">
        <f t="shared" si="13"/>
        <v>715</v>
      </c>
      <c r="L80" s="119">
        <f t="shared" si="14"/>
        <v>980</v>
      </c>
    </row>
    <row r="81" spans="1:12" ht="18" customHeight="1" x14ac:dyDescent="0.25">
      <c r="A81" s="20" t="s">
        <v>22</v>
      </c>
      <c r="B81" s="387"/>
      <c r="C81" s="8" t="s">
        <v>90</v>
      </c>
      <c r="D81" s="8">
        <v>0.15</v>
      </c>
      <c r="E81" s="19" t="s">
        <v>94</v>
      </c>
      <c r="F81" s="19">
        <v>14</v>
      </c>
      <c r="G81" s="19">
        <v>25</v>
      </c>
      <c r="H81" s="75">
        <v>650</v>
      </c>
      <c r="I81" s="11"/>
      <c r="J81" s="12">
        <f t="shared" si="12"/>
        <v>0</v>
      </c>
      <c r="K81" s="119">
        <f t="shared" si="13"/>
        <v>715</v>
      </c>
      <c r="L81" s="119">
        <f t="shared" si="14"/>
        <v>980</v>
      </c>
    </row>
    <row r="82" spans="1:12" ht="18" customHeight="1" x14ac:dyDescent="0.25">
      <c r="A82" s="20" t="s">
        <v>22</v>
      </c>
      <c r="B82" s="387"/>
      <c r="C82" s="8" t="s">
        <v>90</v>
      </c>
      <c r="D82" s="8">
        <v>0.15</v>
      </c>
      <c r="E82" s="19" t="s">
        <v>95</v>
      </c>
      <c r="F82" s="19">
        <v>16</v>
      </c>
      <c r="G82" s="19">
        <v>25</v>
      </c>
      <c r="H82" s="75">
        <v>650</v>
      </c>
      <c r="I82" s="11"/>
      <c r="J82" s="12">
        <f t="shared" si="12"/>
        <v>0</v>
      </c>
      <c r="K82" s="119">
        <f t="shared" si="13"/>
        <v>715</v>
      </c>
      <c r="L82" s="119">
        <f t="shared" si="14"/>
        <v>980</v>
      </c>
    </row>
    <row r="83" spans="1:12" ht="18" customHeight="1" x14ac:dyDescent="0.25">
      <c r="A83" s="20" t="s">
        <v>22</v>
      </c>
      <c r="B83" s="387"/>
      <c r="C83" s="8" t="s">
        <v>90</v>
      </c>
      <c r="D83" s="8">
        <v>0.2</v>
      </c>
      <c r="E83" s="19" t="s">
        <v>96</v>
      </c>
      <c r="F83" s="19">
        <v>10</v>
      </c>
      <c r="G83" s="19">
        <v>25</v>
      </c>
      <c r="H83" s="75">
        <v>650</v>
      </c>
      <c r="I83" s="11"/>
      <c r="J83" s="12">
        <f t="shared" si="12"/>
        <v>0</v>
      </c>
      <c r="K83" s="119">
        <f t="shared" si="13"/>
        <v>715</v>
      </c>
      <c r="L83" s="119">
        <f t="shared" si="14"/>
        <v>980</v>
      </c>
    </row>
    <row r="84" spans="1:12" ht="18" customHeight="1" x14ac:dyDescent="0.25">
      <c r="A84" s="20" t="s">
        <v>22</v>
      </c>
      <c r="B84" s="387"/>
      <c r="C84" s="8" t="s">
        <v>90</v>
      </c>
      <c r="D84" s="8">
        <v>0.2</v>
      </c>
      <c r="E84" s="19" t="s">
        <v>97</v>
      </c>
      <c r="F84" s="19">
        <v>12</v>
      </c>
      <c r="G84" s="19">
        <v>25</v>
      </c>
      <c r="H84" s="75">
        <v>650</v>
      </c>
      <c r="I84" s="11"/>
      <c r="J84" s="12">
        <f t="shared" si="12"/>
        <v>0</v>
      </c>
      <c r="K84" s="119">
        <f t="shared" si="13"/>
        <v>715</v>
      </c>
      <c r="L84" s="119">
        <f t="shared" si="14"/>
        <v>980</v>
      </c>
    </row>
    <row r="85" spans="1:12" ht="18" customHeight="1" x14ac:dyDescent="0.25">
      <c r="A85" s="20" t="s">
        <v>22</v>
      </c>
      <c r="B85" s="387"/>
      <c r="C85" s="8" t="s">
        <v>90</v>
      </c>
      <c r="D85" s="8">
        <v>0.2</v>
      </c>
      <c r="E85" s="19" t="s">
        <v>98</v>
      </c>
      <c r="F85" s="19">
        <v>14</v>
      </c>
      <c r="G85" s="19">
        <v>25</v>
      </c>
      <c r="H85" s="75">
        <v>650</v>
      </c>
      <c r="I85" s="11"/>
      <c r="J85" s="12">
        <f t="shared" si="12"/>
        <v>0</v>
      </c>
      <c r="K85" s="119">
        <f t="shared" si="13"/>
        <v>715</v>
      </c>
      <c r="L85" s="119">
        <f t="shared" si="14"/>
        <v>980</v>
      </c>
    </row>
    <row r="86" spans="1:12" ht="18" customHeight="1" x14ac:dyDescent="0.25">
      <c r="A86" s="20" t="s">
        <v>22</v>
      </c>
      <c r="B86" s="387"/>
      <c r="C86" s="8" t="s">
        <v>90</v>
      </c>
      <c r="D86" s="8">
        <v>0.2</v>
      </c>
      <c r="E86" s="19" t="s">
        <v>93</v>
      </c>
      <c r="F86" s="19">
        <v>16</v>
      </c>
      <c r="G86" s="19">
        <v>25</v>
      </c>
      <c r="H86" s="75">
        <v>650</v>
      </c>
      <c r="I86" s="11"/>
      <c r="J86" s="12">
        <f t="shared" si="12"/>
        <v>0</v>
      </c>
      <c r="K86" s="119">
        <f t="shared" si="13"/>
        <v>715</v>
      </c>
      <c r="L86" s="119">
        <f t="shared" si="14"/>
        <v>980</v>
      </c>
    </row>
    <row r="87" spans="1:12" ht="18" customHeight="1" x14ac:dyDescent="0.25">
      <c r="A87" s="20" t="s">
        <v>22</v>
      </c>
      <c r="B87" s="387"/>
      <c r="C87" s="8" t="s">
        <v>90</v>
      </c>
      <c r="D87" s="8">
        <v>0.25</v>
      </c>
      <c r="E87" s="19" t="s">
        <v>99</v>
      </c>
      <c r="F87" s="19">
        <v>10</v>
      </c>
      <c r="G87" s="19">
        <v>25</v>
      </c>
      <c r="H87" s="75">
        <v>650</v>
      </c>
      <c r="I87" s="11"/>
      <c r="J87" s="12">
        <f t="shared" si="12"/>
        <v>0</v>
      </c>
      <c r="K87" s="119">
        <f t="shared" si="13"/>
        <v>715</v>
      </c>
      <c r="L87" s="119">
        <f t="shared" si="14"/>
        <v>980</v>
      </c>
    </row>
    <row r="88" spans="1:12" ht="18" customHeight="1" x14ac:dyDescent="0.25">
      <c r="A88" s="20" t="s">
        <v>22</v>
      </c>
      <c r="B88" s="387"/>
      <c r="C88" s="8" t="s">
        <v>90</v>
      </c>
      <c r="D88" s="8">
        <v>0.25</v>
      </c>
      <c r="E88" s="19" t="s">
        <v>100</v>
      </c>
      <c r="F88" s="19">
        <v>12</v>
      </c>
      <c r="G88" s="19">
        <v>25</v>
      </c>
      <c r="H88" s="75">
        <v>650</v>
      </c>
      <c r="I88" s="11"/>
      <c r="J88" s="12">
        <f t="shared" si="12"/>
        <v>0</v>
      </c>
      <c r="K88" s="119">
        <f t="shared" si="13"/>
        <v>715</v>
      </c>
      <c r="L88" s="119">
        <f t="shared" si="14"/>
        <v>980</v>
      </c>
    </row>
    <row r="89" spans="1:12" ht="18" customHeight="1" x14ac:dyDescent="0.25">
      <c r="A89" s="20" t="s">
        <v>22</v>
      </c>
      <c r="B89" s="387"/>
      <c r="C89" s="8" t="s">
        <v>90</v>
      </c>
      <c r="D89" s="8">
        <v>0.25</v>
      </c>
      <c r="E89" s="19" t="s">
        <v>101</v>
      </c>
      <c r="F89" s="19">
        <v>14</v>
      </c>
      <c r="G89" s="19">
        <v>25</v>
      </c>
      <c r="H89" s="75">
        <v>650</v>
      </c>
      <c r="I89" s="11"/>
      <c r="J89" s="12">
        <f t="shared" si="12"/>
        <v>0</v>
      </c>
      <c r="K89" s="119">
        <f t="shared" si="13"/>
        <v>715</v>
      </c>
      <c r="L89" s="119">
        <f t="shared" si="14"/>
        <v>980</v>
      </c>
    </row>
    <row r="90" spans="1:12" ht="18" customHeight="1" x14ac:dyDescent="0.25">
      <c r="A90" s="20" t="s">
        <v>22</v>
      </c>
      <c r="B90" s="387"/>
      <c r="C90" s="8" t="s">
        <v>90</v>
      </c>
      <c r="D90" s="8">
        <v>0.3</v>
      </c>
      <c r="E90" s="19" t="s">
        <v>111</v>
      </c>
      <c r="F90" s="19">
        <v>10</v>
      </c>
      <c r="G90" s="19">
        <v>25</v>
      </c>
      <c r="H90" s="75">
        <v>650</v>
      </c>
      <c r="I90" s="11"/>
      <c r="J90" s="12">
        <f t="shared" si="12"/>
        <v>0</v>
      </c>
      <c r="K90" s="119">
        <f t="shared" si="13"/>
        <v>715</v>
      </c>
      <c r="L90" s="119">
        <f t="shared" si="14"/>
        <v>980</v>
      </c>
    </row>
    <row r="91" spans="1:12" ht="18" customHeight="1" x14ac:dyDescent="0.25">
      <c r="A91" s="20" t="s">
        <v>22</v>
      </c>
      <c r="B91" s="387"/>
      <c r="C91" s="8" t="s">
        <v>90</v>
      </c>
      <c r="D91" s="8">
        <v>0.3</v>
      </c>
      <c r="E91" s="19" t="s">
        <v>128</v>
      </c>
      <c r="F91" s="19">
        <v>12</v>
      </c>
      <c r="G91" s="19">
        <v>25</v>
      </c>
      <c r="H91" s="75">
        <v>650</v>
      </c>
      <c r="I91" s="11"/>
      <c r="J91" s="12">
        <f t="shared" si="12"/>
        <v>0</v>
      </c>
      <c r="K91" s="119">
        <f t="shared" si="13"/>
        <v>715</v>
      </c>
      <c r="L91" s="119">
        <f t="shared" si="14"/>
        <v>980</v>
      </c>
    </row>
    <row r="92" spans="1:12" ht="18" customHeight="1" x14ac:dyDescent="0.25">
      <c r="A92" s="20" t="s">
        <v>22</v>
      </c>
      <c r="B92" s="387"/>
      <c r="C92" s="8" t="s">
        <v>90</v>
      </c>
      <c r="D92" s="8">
        <v>0.3</v>
      </c>
      <c r="E92" s="19" t="s">
        <v>129</v>
      </c>
      <c r="F92" s="19">
        <v>14</v>
      </c>
      <c r="G92" s="19">
        <v>25</v>
      </c>
      <c r="H92" s="75">
        <v>650</v>
      </c>
      <c r="I92" s="11"/>
      <c r="J92" s="12">
        <f t="shared" si="12"/>
        <v>0</v>
      </c>
      <c r="K92" s="119">
        <f t="shared" si="13"/>
        <v>715</v>
      </c>
      <c r="L92" s="119">
        <f t="shared" si="14"/>
        <v>980</v>
      </c>
    </row>
    <row r="93" spans="1:12" ht="15.75" customHeight="1" x14ac:dyDescent="0.25">
      <c r="A93" s="110"/>
      <c r="B93" s="111"/>
      <c r="C93" s="112"/>
      <c r="D93" s="112"/>
      <c r="E93" s="98"/>
      <c r="F93" s="98"/>
      <c r="G93" s="98"/>
      <c r="H93" s="99"/>
      <c r="I93" s="73"/>
      <c r="J93" s="74"/>
      <c r="K93" s="108"/>
    </row>
    <row r="94" spans="1:12" ht="27.75" customHeight="1" x14ac:dyDescent="0.25">
      <c r="A94" s="20" t="s">
        <v>22</v>
      </c>
      <c r="B94" s="387"/>
      <c r="C94" s="8" t="s">
        <v>91</v>
      </c>
      <c r="D94" s="8">
        <v>0.15</v>
      </c>
      <c r="E94" s="19" t="s">
        <v>103</v>
      </c>
      <c r="F94" s="19">
        <v>14</v>
      </c>
      <c r="G94" s="19">
        <v>25</v>
      </c>
      <c r="H94" s="75">
        <v>1065</v>
      </c>
      <c r="I94" s="11"/>
      <c r="J94" s="12">
        <f t="shared" si="12"/>
        <v>0</v>
      </c>
      <c r="K94" s="119">
        <f t="shared" ref="K94:K101" si="15">CEILING((H94*1.1),1)</f>
        <v>1172</v>
      </c>
      <c r="L94" s="119">
        <f t="shared" ref="L94:L101" si="16">CEILING((H94*1.5),10)</f>
        <v>1600</v>
      </c>
    </row>
    <row r="95" spans="1:12" ht="27.75" customHeight="1" x14ac:dyDescent="0.25">
      <c r="A95" s="20" t="s">
        <v>22</v>
      </c>
      <c r="B95" s="387"/>
      <c r="C95" s="8" t="s">
        <v>91</v>
      </c>
      <c r="D95" s="8">
        <v>0.15</v>
      </c>
      <c r="E95" s="19" t="s">
        <v>102</v>
      </c>
      <c r="F95" s="19">
        <v>16</v>
      </c>
      <c r="G95" s="19">
        <v>25</v>
      </c>
      <c r="H95" s="75">
        <v>1065</v>
      </c>
      <c r="I95" s="11"/>
      <c r="J95" s="12">
        <f t="shared" si="12"/>
        <v>0</v>
      </c>
      <c r="K95" s="119">
        <f t="shared" si="15"/>
        <v>1172</v>
      </c>
      <c r="L95" s="119">
        <f t="shared" si="16"/>
        <v>1600</v>
      </c>
    </row>
    <row r="96" spans="1:12" ht="27.75" customHeight="1" x14ac:dyDescent="0.25">
      <c r="A96" s="20" t="s">
        <v>22</v>
      </c>
      <c r="B96" s="387"/>
      <c r="C96" s="8" t="s">
        <v>91</v>
      </c>
      <c r="D96" s="8">
        <v>0.2</v>
      </c>
      <c r="E96" s="19" t="s">
        <v>104</v>
      </c>
      <c r="F96" s="19">
        <v>14</v>
      </c>
      <c r="G96" s="19">
        <v>25</v>
      </c>
      <c r="H96" s="75">
        <v>1065</v>
      </c>
      <c r="I96" s="11"/>
      <c r="J96" s="12">
        <f t="shared" si="12"/>
        <v>0</v>
      </c>
      <c r="K96" s="119">
        <f t="shared" si="15"/>
        <v>1172</v>
      </c>
      <c r="L96" s="119">
        <f t="shared" si="16"/>
        <v>1600</v>
      </c>
    </row>
    <row r="97" spans="1:12" ht="27.75" customHeight="1" x14ac:dyDescent="0.25">
      <c r="A97" s="20" t="s">
        <v>22</v>
      </c>
      <c r="B97" s="387"/>
      <c r="C97" s="8" t="s">
        <v>91</v>
      </c>
      <c r="D97" s="8">
        <v>0.2</v>
      </c>
      <c r="E97" s="19" t="s">
        <v>105</v>
      </c>
      <c r="F97" s="19">
        <v>16</v>
      </c>
      <c r="G97" s="19">
        <v>25</v>
      </c>
      <c r="H97" s="75">
        <v>1065</v>
      </c>
      <c r="I97" s="11"/>
      <c r="J97" s="12">
        <f t="shared" si="12"/>
        <v>0</v>
      </c>
      <c r="K97" s="119">
        <f t="shared" si="15"/>
        <v>1172</v>
      </c>
      <c r="L97" s="119">
        <f t="shared" si="16"/>
        <v>1600</v>
      </c>
    </row>
    <row r="98" spans="1:12" ht="27.75" customHeight="1" x14ac:dyDescent="0.25">
      <c r="A98" s="20" t="s">
        <v>22</v>
      </c>
      <c r="B98" s="387"/>
      <c r="C98" s="8" t="s">
        <v>91</v>
      </c>
      <c r="D98" s="8">
        <v>0.25</v>
      </c>
      <c r="E98" s="19" t="s">
        <v>106</v>
      </c>
      <c r="F98" s="19">
        <v>14</v>
      </c>
      <c r="G98" s="19">
        <v>25</v>
      </c>
      <c r="H98" s="75">
        <v>1065</v>
      </c>
      <c r="I98" s="11"/>
      <c r="J98" s="12">
        <f t="shared" si="12"/>
        <v>0</v>
      </c>
      <c r="K98" s="119">
        <f t="shared" si="15"/>
        <v>1172</v>
      </c>
      <c r="L98" s="119">
        <f t="shared" si="16"/>
        <v>1600</v>
      </c>
    </row>
    <row r="99" spans="1:12" ht="27.75" customHeight="1" x14ac:dyDescent="0.25">
      <c r="A99" s="20" t="s">
        <v>22</v>
      </c>
      <c r="B99" s="387"/>
      <c r="C99" s="8" t="s">
        <v>91</v>
      </c>
      <c r="D99" s="8">
        <v>0.25</v>
      </c>
      <c r="E99" s="19" t="s">
        <v>107</v>
      </c>
      <c r="F99" s="19">
        <v>16</v>
      </c>
      <c r="G99" s="19">
        <v>25</v>
      </c>
      <c r="H99" s="75">
        <v>1065</v>
      </c>
      <c r="I99" s="11"/>
      <c r="J99" s="12">
        <f t="shared" si="12"/>
        <v>0</v>
      </c>
      <c r="K99" s="119">
        <f t="shared" si="15"/>
        <v>1172</v>
      </c>
      <c r="L99" s="119">
        <f t="shared" si="16"/>
        <v>1600</v>
      </c>
    </row>
    <row r="100" spans="1:12" ht="27.75" customHeight="1" x14ac:dyDescent="0.25">
      <c r="A100" s="20" t="s">
        <v>22</v>
      </c>
      <c r="B100" s="387"/>
      <c r="C100" s="8" t="s">
        <v>91</v>
      </c>
      <c r="D100" s="8">
        <v>0.3</v>
      </c>
      <c r="E100" s="19" t="s">
        <v>130</v>
      </c>
      <c r="F100" s="19">
        <v>14</v>
      </c>
      <c r="G100" s="19">
        <v>25</v>
      </c>
      <c r="H100" s="75">
        <v>1065</v>
      </c>
      <c r="I100" s="11"/>
      <c r="J100" s="12">
        <f t="shared" si="12"/>
        <v>0</v>
      </c>
      <c r="K100" s="119">
        <f t="shared" si="15"/>
        <v>1172</v>
      </c>
      <c r="L100" s="119">
        <f t="shared" si="16"/>
        <v>1600</v>
      </c>
    </row>
    <row r="101" spans="1:12" ht="27.75" customHeight="1" x14ac:dyDescent="0.25">
      <c r="A101" s="20" t="s">
        <v>22</v>
      </c>
      <c r="B101" s="387"/>
      <c r="C101" s="8" t="s">
        <v>91</v>
      </c>
      <c r="D101" s="8">
        <v>0.3</v>
      </c>
      <c r="E101" s="19" t="s">
        <v>131</v>
      </c>
      <c r="F101" s="19">
        <v>16</v>
      </c>
      <c r="G101" s="19">
        <v>25</v>
      </c>
      <c r="H101" s="75">
        <v>1065</v>
      </c>
      <c r="I101" s="11"/>
      <c r="J101" s="12">
        <f>H101*I101</f>
        <v>0</v>
      </c>
      <c r="K101" s="119">
        <f t="shared" si="15"/>
        <v>1172</v>
      </c>
      <c r="L101" s="119">
        <f t="shared" si="16"/>
        <v>1600</v>
      </c>
    </row>
    <row r="102" spans="1:12" ht="15.75" customHeight="1" x14ac:dyDescent="0.25">
      <c r="A102" s="110"/>
      <c r="B102" s="111"/>
      <c r="C102" s="112"/>
      <c r="D102" s="112"/>
      <c r="E102" s="98"/>
      <c r="F102" s="98"/>
      <c r="G102" s="98"/>
      <c r="H102" s="99"/>
      <c r="I102" s="73"/>
      <c r="J102" s="209"/>
      <c r="K102" s="108"/>
    </row>
    <row r="103" spans="1:12" ht="18.75" customHeight="1" x14ac:dyDescent="0.25">
      <c r="A103" s="20" t="s">
        <v>22</v>
      </c>
      <c r="B103" s="387"/>
      <c r="C103" s="8" t="s">
        <v>62</v>
      </c>
      <c r="D103" s="8">
        <v>0.2</v>
      </c>
      <c r="E103" s="19" t="s">
        <v>63</v>
      </c>
      <c r="F103" s="19">
        <v>10</v>
      </c>
      <c r="G103" s="19">
        <v>5</v>
      </c>
      <c r="H103" s="75">
        <v>80</v>
      </c>
      <c r="I103" s="11"/>
      <c r="J103" s="12">
        <f t="shared" si="12"/>
        <v>0</v>
      </c>
      <c r="K103" s="119">
        <f t="shared" ref="K103:K120" si="17">CEILING((H103*1.1),1)</f>
        <v>88</v>
      </c>
      <c r="L103" s="119">
        <f t="shared" ref="L103:L120" si="18">CEILING((H103*1.5),5)</f>
        <v>120</v>
      </c>
    </row>
    <row r="104" spans="1:12" ht="18.75" customHeight="1" x14ac:dyDescent="0.25">
      <c r="A104" s="20" t="s">
        <v>22</v>
      </c>
      <c r="B104" s="387"/>
      <c r="C104" s="8" t="s">
        <v>62</v>
      </c>
      <c r="D104" s="8">
        <v>0.2</v>
      </c>
      <c r="E104" s="19" t="s">
        <v>64</v>
      </c>
      <c r="F104" s="19">
        <v>12</v>
      </c>
      <c r="G104" s="19">
        <v>5</v>
      </c>
      <c r="H104" s="75">
        <v>80</v>
      </c>
      <c r="I104" s="11"/>
      <c r="J104" s="12">
        <f t="shared" si="12"/>
        <v>0</v>
      </c>
      <c r="K104" s="119">
        <f t="shared" si="17"/>
        <v>88</v>
      </c>
      <c r="L104" s="119">
        <f t="shared" si="18"/>
        <v>120</v>
      </c>
    </row>
    <row r="105" spans="1:12" ht="18.75" customHeight="1" x14ac:dyDescent="0.25">
      <c r="A105" s="20" t="s">
        <v>22</v>
      </c>
      <c r="B105" s="387"/>
      <c r="C105" s="8" t="s">
        <v>62</v>
      </c>
      <c r="D105" s="8">
        <v>0.2</v>
      </c>
      <c r="E105" s="19" t="s">
        <v>65</v>
      </c>
      <c r="F105" s="19">
        <v>14</v>
      </c>
      <c r="G105" s="19">
        <v>5</v>
      </c>
      <c r="H105" s="75">
        <v>80</v>
      </c>
      <c r="I105" s="11"/>
      <c r="J105" s="12">
        <f t="shared" si="12"/>
        <v>0</v>
      </c>
      <c r="K105" s="119">
        <f t="shared" si="17"/>
        <v>88</v>
      </c>
      <c r="L105" s="119">
        <f t="shared" si="18"/>
        <v>120</v>
      </c>
    </row>
    <row r="106" spans="1:12" ht="18.75" customHeight="1" x14ac:dyDescent="0.25">
      <c r="A106" s="20" t="s">
        <v>22</v>
      </c>
      <c r="B106" s="387"/>
      <c r="C106" s="8" t="s">
        <v>62</v>
      </c>
      <c r="D106" s="8">
        <v>0.25</v>
      </c>
      <c r="E106" s="19" t="s">
        <v>83</v>
      </c>
      <c r="F106" s="19">
        <v>10</v>
      </c>
      <c r="G106" s="19">
        <v>5</v>
      </c>
      <c r="H106" s="75">
        <v>80</v>
      </c>
      <c r="I106" s="11"/>
      <c r="J106" s="12">
        <f t="shared" si="12"/>
        <v>0</v>
      </c>
      <c r="K106" s="119">
        <f t="shared" si="17"/>
        <v>88</v>
      </c>
      <c r="L106" s="119">
        <f t="shared" si="18"/>
        <v>120</v>
      </c>
    </row>
    <row r="107" spans="1:12" ht="18.75" customHeight="1" x14ac:dyDescent="0.25">
      <c r="A107" s="20" t="s">
        <v>22</v>
      </c>
      <c r="B107" s="387"/>
      <c r="C107" s="8" t="s">
        <v>62</v>
      </c>
      <c r="D107" s="8">
        <v>0.25</v>
      </c>
      <c r="E107" s="19" t="s">
        <v>66</v>
      </c>
      <c r="F107" s="19">
        <v>12</v>
      </c>
      <c r="G107" s="19">
        <v>5</v>
      </c>
      <c r="H107" s="75">
        <v>80</v>
      </c>
      <c r="I107" s="11"/>
      <c r="J107" s="12">
        <f t="shared" si="12"/>
        <v>0</v>
      </c>
      <c r="K107" s="119">
        <f t="shared" si="17"/>
        <v>88</v>
      </c>
      <c r="L107" s="119">
        <f t="shared" si="18"/>
        <v>120</v>
      </c>
    </row>
    <row r="108" spans="1:12" ht="18.75" customHeight="1" x14ac:dyDescent="0.25">
      <c r="A108" s="20" t="s">
        <v>22</v>
      </c>
      <c r="B108" s="387"/>
      <c r="C108" s="8" t="s">
        <v>62</v>
      </c>
      <c r="D108" s="8">
        <v>0.25</v>
      </c>
      <c r="E108" s="19" t="s">
        <v>67</v>
      </c>
      <c r="F108" s="19">
        <v>14</v>
      </c>
      <c r="G108" s="19">
        <v>5</v>
      </c>
      <c r="H108" s="75">
        <v>80</v>
      </c>
      <c r="I108" s="11"/>
      <c r="J108" s="12">
        <f t="shared" si="12"/>
        <v>0</v>
      </c>
      <c r="K108" s="119">
        <f t="shared" si="17"/>
        <v>88</v>
      </c>
      <c r="L108" s="119">
        <f t="shared" si="18"/>
        <v>120</v>
      </c>
    </row>
    <row r="109" spans="1:12" ht="18.75" customHeight="1" x14ac:dyDescent="0.25">
      <c r="A109" s="20" t="s">
        <v>22</v>
      </c>
      <c r="B109" s="387"/>
      <c r="C109" s="8" t="s">
        <v>62</v>
      </c>
      <c r="D109" s="8">
        <v>0.25</v>
      </c>
      <c r="E109" s="19" t="s">
        <v>68</v>
      </c>
      <c r="F109" s="19">
        <v>16</v>
      </c>
      <c r="G109" s="19">
        <v>5</v>
      </c>
      <c r="H109" s="75">
        <v>80</v>
      </c>
      <c r="I109" s="11"/>
      <c r="J109" s="12">
        <f t="shared" si="12"/>
        <v>0</v>
      </c>
      <c r="K109" s="119">
        <f t="shared" si="17"/>
        <v>88</v>
      </c>
      <c r="L109" s="119">
        <f t="shared" si="18"/>
        <v>120</v>
      </c>
    </row>
    <row r="110" spans="1:12" ht="18.75" customHeight="1" x14ac:dyDescent="0.25">
      <c r="A110" s="20" t="s">
        <v>22</v>
      </c>
      <c r="B110" s="387"/>
      <c r="C110" s="8" t="s">
        <v>62</v>
      </c>
      <c r="D110" s="8">
        <v>0.25</v>
      </c>
      <c r="E110" s="19" t="s">
        <v>69</v>
      </c>
      <c r="F110" s="19">
        <v>18</v>
      </c>
      <c r="G110" s="19">
        <v>5</v>
      </c>
      <c r="H110" s="75">
        <v>80</v>
      </c>
      <c r="I110" s="11"/>
      <c r="J110" s="12">
        <f t="shared" si="12"/>
        <v>0</v>
      </c>
      <c r="K110" s="119">
        <f t="shared" si="17"/>
        <v>88</v>
      </c>
      <c r="L110" s="119">
        <f t="shared" si="18"/>
        <v>120</v>
      </c>
    </row>
    <row r="111" spans="1:12" ht="18.75" customHeight="1" x14ac:dyDescent="0.25">
      <c r="A111" s="20" t="s">
        <v>22</v>
      </c>
      <c r="B111" s="387"/>
      <c r="C111" s="8" t="s">
        <v>62</v>
      </c>
      <c r="D111" s="8">
        <v>0.3</v>
      </c>
      <c r="E111" s="19" t="s">
        <v>75</v>
      </c>
      <c r="F111" s="19">
        <v>10</v>
      </c>
      <c r="G111" s="19">
        <v>5</v>
      </c>
      <c r="H111" s="75">
        <v>80</v>
      </c>
      <c r="I111" s="11"/>
      <c r="J111" s="12">
        <f t="shared" si="12"/>
        <v>0</v>
      </c>
      <c r="K111" s="119">
        <f t="shared" si="17"/>
        <v>88</v>
      </c>
      <c r="L111" s="119">
        <f t="shared" si="18"/>
        <v>120</v>
      </c>
    </row>
    <row r="112" spans="1:12" ht="18.75" customHeight="1" x14ac:dyDescent="0.25">
      <c r="A112" s="20" t="s">
        <v>22</v>
      </c>
      <c r="B112" s="387"/>
      <c r="C112" s="8" t="s">
        <v>62</v>
      </c>
      <c r="D112" s="8">
        <v>0.3</v>
      </c>
      <c r="E112" s="19" t="s">
        <v>76</v>
      </c>
      <c r="F112" s="19">
        <v>12</v>
      </c>
      <c r="G112" s="19">
        <v>5</v>
      </c>
      <c r="H112" s="75">
        <v>80</v>
      </c>
      <c r="I112" s="11"/>
      <c r="J112" s="12">
        <f t="shared" si="12"/>
        <v>0</v>
      </c>
      <c r="K112" s="119">
        <f t="shared" si="17"/>
        <v>88</v>
      </c>
      <c r="L112" s="119">
        <f t="shared" si="18"/>
        <v>120</v>
      </c>
    </row>
    <row r="113" spans="1:12" ht="18.75" customHeight="1" x14ac:dyDescent="0.25">
      <c r="A113" s="20" t="s">
        <v>22</v>
      </c>
      <c r="B113" s="387"/>
      <c r="C113" s="8" t="s">
        <v>62</v>
      </c>
      <c r="D113" s="8">
        <v>0.3</v>
      </c>
      <c r="E113" s="19" t="s">
        <v>77</v>
      </c>
      <c r="F113" s="19">
        <v>14</v>
      </c>
      <c r="G113" s="19">
        <v>5</v>
      </c>
      <c r="H113" s="75">
        <v>80</v>
      </c>
      <c r="I113" s="11"/>
      <c r="J113" s="12">
        <f t="shared" si="12"/>
        <v>0</v>
      </c>
      <c r="K113" s="119">
        <f t="shared" si="17"/>
        <v>88</v>
      </c>
      <c r="L113" s="119">
        <f t="shared" si="18"/>
        <v>120</v>
      </c>
    </row>
    <row r="114" spans="1:12" ht="18.75" customHeight="1" x14ac:dyDescent="0.25">
      <c r="A114" s="20" t="s">
        <v>22</v>
      </c>
      <c r="B114" s="387"/>
      <c r="C114" s="8" t="s">
        <v>62</v>
      </c>
      <c r="D114" s="8">
        <v>0.3</v>
      </c>
      <c r="E114" s="19" t="s">
        <v>78</v>
      </c>
      <c r="F114" s="19">
        <v>16</v>
      </c>
      <c r="G114" s="19">
        <v>5</v>
      </c>
      <c r="H114" s="75">
        <v>80</v>
      </c>
      <c r="I114" s="11"/>
      <c r="J114" s="12">
        <f t="shared" si="12"/>
        <v>0</v>
      </c>
      <c r="K114" s="119">
        <f t="shared" si="17"/>
        <v>88</v>
      </c>
      <c r="L114" s="119">
        <f t="shared" si="18"/>
        <v>120</v>
      </c>
    </row>
    <row r="115" spans="1:12" ht="18.75" customHeight="1" x14ac:dyDescent="0.25">
      <c r="A115" s="20" t="s">
        <v>22</v>
      </c>
      <c r="B115" s="387"/>
      <c r="C115" s="8" t="s">
        <v>62</v>
      </c>
      <c r="D115" s="8">
        <v>0.3</v>
      </c>
      <c r="E115" s="19" t="s">
        <v>79</v>
      </c>
      <c r="F115" s="19">
        <v>18</v>
      </c>
      <c r="G115" s="19">
        <v>5</v>
      </c>
      <c r="H115" s="75">
        <v>80</v>
      </c>
      <c r="I115" s="11"/>
      <c r="J115" s="12">
        <f t="shared" si="12"/>
        <v>0</v>
      </c>
      <c r="K115" s="119">
        <f t="shared" si="17"/>
        <v>88</v>
      </c>
      <c r="L115" s="119">
        <f t="shared" si="18"/>
        <v>120</v>
      </c>
    </row>
    <row r="116" spans="1:12" ht="18.75" customHeight="1" x14ac:dyDescent="0.25">
      <c r="A116" s="20" t="s">
        <v>22</v>
      </c>
      <c r="B116" s="387"/>
      <c r="C116" s="8" t="s">
        <v>62</v>
      </c>
      <c r="D116" s="8">
        <v>0.35</v>
      </c>
      <c r="E116" s="19" t="s">
        <v>80</v>
      </c>
      <c r="F116" s="19">
        <v>10</v>
      </c>
      <c r="G116" s="19">
        <v>5</v>
      </c>
      <c r="H116" s="75">
        <v>80</v>
      </c>
      <c r="I116" s="11"/>
      <c r="J116" s="12">
        <f t="shared" si="12"/>
        <v>0</v>
      </c>
      <c r="K116" s="119">
        <f t="shared" si="17"/>
        <v>88</v>
      </c>
      <c r="L116" s="119">
        <f t="shared" si="18"/>
        <v>120</v>
      </c>
    </row>
    <row r="117" spans="1:12" ht="18.75" customHeight="1" x14ac:dyDescent="0.25">
      <c r="A117" s="20" t="s">
        <v>22</v>
      </c>
      <c r="B117" s="387"/>
      <c r="C117" s="8" t="s">
        <v>62</v>
      </c>
      <c r="D117" s="8">
        <v>0.35</v>
      </c>
      <c r="E117" s="19" t="s">
        <v>84</v>
      </c>
      <c r="F117" s="19">
        <v>12</v>
      </c>
      <c r="G117" s="19">
        <v>5</v>
      </c>
      <c r="H117" s="75">
        <v>80</v>
      </c>
      <c r="I117" s="11"/>
      <c r="J117" s="12">
        <f t="shared" si="12"/>
        <v>0</v>
      </c>
      <c r="K117" s="119">
        <f t="shared" si="17"/>
        <v>88</v>
      </c>
      <c r="L117" s="119">
        <f t="shared" si="18"/>
        <v>120</v>
      </c>
    </row>
    <row r="118" spans="1:12" ht="18.75" customHeight="1" x14ac:dyDescent="0.25">
      <c r="A118" s="20" t="s">
        <v>22</v>
      </c>
      <c r="B118" s="387"/>
      <c r="C118" s="8" t="s">
        <v>62</v>
      </c>
      <c r="D118" s="8">
        <v>0.35</v>
      </c>
      <c r="E118" s="19" t="s">
        <v>81</v>
      </c>
      <c r="F118" s="19">
        <v>14</v>
      </c>
      <c r="G118" s="19">
        <v>5</v>
      </c>
      <c r="H118" s="75">
        <v>80</v>
      </c>
      <c r="I118" s="11"/>
      <c r="J118" s="12">
        <f t="shared" si="12"/>
        <v>0</v>
      </c>
      <c r="K118" s="119">
        <f t="shared" si="17"/>
        <v>88</v>
      </c>
      <c r="L118" s="119">
        <f t="shared" si="18"/>
        <v>120</v>
      </c>
    </row>
    <row r="119" spans="1:12" ht="18.75" customHeight="1" x14ac:dyDescent="0.25">
      <c r="A119" s="20" t="s">
        <v>22</v>
      </c>
      <c r="B119" s="387"/>
      <c r="C119" s="8" t="s">
        <v>62</v>
      </c>
      <c r="D119" s="8">
        <v>0.35</v>
      </c>
      <c r="E119" s="19" t="s">
        <v>82</v>
      </c>
      <c r="F119" s="19">
        <v>16</v>
      </c>
      <c r="G119" s="19">
        <v>5</v>
      </c>
      <c r="H119" s="75">
        <v>80</v>
      </c>
      <c r="I119" s="11"/>
      <c r="J119" s="12">
        <f t="shared" si="12"/>
        <v>0</v>
      </c>
      <c r="K119" s="119">
        <f t="shared" si="17"/>
        <v>88</v>
      </c>
      <c r="L119" s="119">
        <f t="shared" si="18"/>
        <v>120</v>
      </c>
    </row>
    <row r="120" spans="1:12" ht="18.75" customHeight="1" x14ac:dyDescent="0.25">
      <c r="A120" s="20" t="s">
        <v>22</v>
      </c>
      <c r="B120" s="387"/>
      <c r="C120" s="8" t="s">
        <v>62</v>
      </c>
      <c r="D120" s="8">
        <v>0.35</v>
      </c>
      <c r="E120" s="19" t="s">
        <v>75</v>
      </c>
      <c r="F120" s="19">
        <v>18</v>
      </c>
      <c r="G120" s="19">
        <v>5</v>
      </c>
      <c r="H120" s="75">
        <v>80</v>
      </c>
      <c r="I120" s="11"/>
      <c r="J120" s="12">
        <f t="shared" si="12"/>
        <v>0</v>
      </c>
      <c r="K120" s="119">
        <f t="shared" si="17"/>
        <v>88</v>
      </c>
      <c r="L120" s="119">
        <f t="shared" si="18"/>
        <v>120</v>
      </c>
    </row>
    <row r="121" spans="1:12" ht="13.5" customHeight="1" x14ac:dyDescent="0.25">
      <c r="A121" s="110"/>
      <c r="B121" s="111"/>
      <c r="C121" s="112"/>
      <c r="D121" s="112"/>
      <c r="E121" s="98"/>
      <c r="F121" s="98"/>
      <c r="G121" s="98"/>
      <c r="H121" s="99"/>
      <c r="I121" s="73"/>
      <c r="J121" s="74"/>
      <c r="K121" s="108"/>
    </row>
    <row r="122" spans="1:12" ht="28.5" customHeight="1" x14ac:dyDescent="0.25">
      <c r="A122" s="20" t="s">
        <v>22</v>
      </c>
      <c r="B122" s="387"/>
      <c r="C122" s="8" t="s">
        <v>87</v>
      </c>
      <c r="D122" s="8">
        <v>0.2</v>
      </c>
      <c r="E122" s="19" t="s">
        <v>116</v>
      </c>
      <c r="F122" s="19">
        <v>12</v>
      </c>
      <c r="G122" s="19">
        <v>3</v>
      </c>
      <c r="H122" s="75">
        <v>65</v>
      </c>
      <c r="I122" s="11"/>
      <c r="J122" s="12">
        <f t="shared" si="12"/>
        <v>0</v>
      </c>
      <c r="K122" s="119">
        <f t="shared" ref="K122:K132" si="19">CEILING((H122*1.1),1)</f>
        <v>72</v>
      </c>
      <c r="L122" s="119">
        <f t="shared" ref="L122:L132" si="20">CEILING((H122*1.5),5)</f>
        <v>100</v>
      </c>
    </row>
    <row r="123" spans="1:12" ht="28.5" customHeight="1" x14ac:dyDescent="0.25">
      <c r="A123" s="20" t="s">
        <v>22</v>
      </c>
      <c r="B123" s="387"/>
      <c r="C123" s="8" t="s">
        <v>87</v>
      </c>
      <c r="D123" s="8">
        <v>0.2</v>
      </c>
      <c r="E123" s="19" t="s">
        <v>117</v>
      </c>
      <c r="F123" s="19">
        <v>14</v>
      </c>
      <c r="G123" s="19">
        <v>3</v>
      </c>
      <c r="H123" s="75">
        <v>65</v>
      </c>
      <c r="I123" s="11"/>
      <c r="J123" s="12">
        <f t="shared" si="12"/>
        <v>0</v>
      </c>
      <c r="K123" s="119">
        <f t="shared" si="19"/>
        <v>72</v>
      </c>
      <c r="L123" s="119">
        <f t="shared" si="20"/>
        <v>100</v>
      </c>
    </row>
    <row r="124" spans="1:12" ht="28.5" customHeight="1" x14ac:dyDescent="0.25">
      <c r="A124" s="20" t="s">
        <v>22</v>
      </c>
      <c r="B124" s="387"/>
      <c r="C124" s="8" t="s">
        <v>87</v>
      </c>
      <c r="D124" s="8">
        <v>0.25</v>
      </c>
      <c r="E124" s="19" t="s">
        <v>118</v>
      </c>
      <c r="F124" s="19">
        <v>12</v>
      </c>
      <c r="G124" s="19">
        <v>3</v>
      </c>
      <c r="H124" s="75">
        <v>65</v>
      </c>
      <c r="I124" s="11"/>
      <c r="J124" s="12">
        <f t="shared" si="12"/>
        <v>0</v>
      </c>
      <c r="K124" s="119">
        <f t="shared" si="19"/>
        <v>72</v>
      </c>
      <c r="L124" s="119">
        <f t="shared" si="20"/>
        <v>100</v>
      </c>
    </row>
    <row r="125" spans="1:12" ht="28.5" customHeight="1" x14ac:dyDescent="0.25">
      <c r="A125" s="20" t="s">
        <v>22</v>
      </c>
      <c r="B125" s="387"/>
      <c r="C125" s="8" t="s">
        <v>87</v>
      </c>
      <c r="D125" s="8">
        <v>0.25</v>
      </c>
      <c r="E125" s="19" t="s">
        <v>79</v>
      </c>
      <c r="F125" s="19">
        <v>14</v>
      </c>
      <c r="G125" s="19">
        <v>3</v>
      </c>
      <c r="H125" s="75">
        <v>65</v>
      </c>
      <c r="I125" s="11"/>
      <c r="J125" s="12">
        <f t="shared" si="12"/>
        <v>0</v>
      </c>
      <c r="K125" s="119">
        <f t="shared" si="19"/>
        <v>72</v>
      </c>
      <c r="L125" s="119">
        <f t="shared" si="20"/>
        <v>100</v>
      </c>
    </row>
    <row r="126" spans="1:12" ht="28.5" customHeight="1" x14ac:dyDescent="0.25">
      <c r="A126" s="20" t="s">
        <v>22</v>
      </c>
      <c r="B126" s="387"/>
      <c r="C126" s="8" t="s">
        <v>87</v>
      </c>
      <c r="D126" s="8">
        <v>0.25</v>
      </c>
      <c r="E126" s="19" t="s">
        <v>119</v>
      </c>
      <c r="F126" s="19">
        <v>16</v>
      </c>
      <c r="G126" s="19">
        <v>3</v>
      </c>
      <c r="H126" s="75">
        <v>65</v>
      </c>
      <c r="I126" s="11"/>
      <c r="J126" s="12">
        <f t="shared" si="12"/>
        <v>0</v>
      </c>
      <c r="K126" s="119">
        <f t="shared" si="19"/>
        <v>72</v>
      </c>
      <c r="L126" s="119">
        <f t="shared" si="20"/>
        <v>100</v>
      </c>
    </row>
    <row r="127" spans="1:12" ht="28.5" customHeight="1" x14ac:dyDescent="0.25">
      <c r="A127" s="20" t="s">
        <v>22</v>
      </c>
      <c r="B127" s="387"/>
      <c r="C127" s="8" t="s">
        <v>87</v>
      </c>
      <c r="D127" s="8">
        <v>0.3</v>
      </c>
      <c r="E127" s="19" t="s">
        <v>108</v>
      </c>
      <c r="F127" s="19">
        <v>12</v>
      </c>
      <c r="G127" s="19">
        <v>3</v>
      </c>
      <c r="H127" s="75">
        <v>65</v>
      </c>
      <c r="I127" s="11"/>
      <c r="J127" s="12">
        <f t="shared" si="12"/>
        <v>0</v>
      </c>
      <c r="K127" s="119">
        <f t="shared" si="19"/>
        <v>72</v>
      </c>
      <c r="L127" s="119">
        <f t="shared" si="20"/>
        <v>100</v>
      </c>
    </row>
    <row r="128" spans="1:12" ht="28.5" customHeight="1" x14ac:dyDescent="0.25">
      <c r="A128" s="20" t="s">
        <v>22</v>
      </c>
      <c r="B128" s="387"/>
      <c r="C128" s="8" t="s">
        <v>87</v>
      </c>
      <c r="D128" s="8">
        <v>0.3</v>
      </c>
      <c r="E128" s="19" t="s">
        <v>120</v>
      </c>
      <c r="F128" s="19">
        <v>14</v>
      </c>
      <c r="G128" s="19">
        <v>3</v>
      </c>
      <c r="H128" s="75">
        <v>65</v>
      </c>
      <c r="I128" s="11"/>
      <c r="J128" s="12">
        <f t="shared" si="12"/>
        <v>0</v>
      </c>
      <c r="K128" s="119">
        <f t="shared" si="19"/>
        <v>72</v>
      </c>
      <c r="L128" s="119">
        <f t="shared" si="20"/>
        <v>100</v>
      </c>
    </row>
    <row r="129" spans="1:12" ht="28.5" customHeight="1" x14ac:dyDescent="0.25">
      <c r="A129" s="20" t="s">
        <v>22</v>
      </c>
      <c r="B129" s="387"/>
      <c r="C129" s="8" t="s">
        <v>87</v>
      </c>
      <c r="D129" s="8">
        <v>0.3</v>
      </c>
      <c r="E129" s="19" t="s">
        <v>118</v>
      </c>
      <c r="F129" s="19">
        <v>16</v>
      </c>
      <c r="G129" s="19">
        <v>3</v>
      </c>
      <c r="H129" s="75">
        <v>65</v>
      </c>
      <c r="I129" s="11"/>
      <c r="J129" s="12">
        <f t="shared" si="12"/>
        <v>0</v>
      </c>
      <c r="K129" s="119">
        <f t="shared" si="19"/>
        <v>72</v>
      </c>
      <c r="L129" s="119">
        <f t="shared" si="20"/>
        <v>100</v>
      </c>
    </row>
    <row r="130" spans="1:12" ht="28.5" customHeight="1" x14ac:dyDescent="0.25">
      <c r="A130" s="20" t="s">
        <v>22</v>
      </c>
      <c r="B130" s="387"/>
      <c r="C130" s="8" t="s">
        <v>87</v>
      </c>
      <c r="D130" s="8">
        <v>0.35</v>
      </c>
      <c r="E130" s="19" t="s">
        <v>122</v>
      </c>
      <c r="F130" s="19">
        <v>12</v>
      </c>
      <c r="G130" s="19">
        <v>3</v>
      </c>
      <c r="H130" s="75">
        <v>65</v>
      </c>
      <c r="I130" s="11"/>
      <c r="J130" s="12">
        <f t="shared" si="12"/>
        <v>0</v>
      </c>
      <c r="K130" s="119">
        <f t="shared" si="19"/>
        <v>72</v>
      </c>
      <c r="L130" s="119">
        <f t="shared" si="20"/>
        <v>100</v>
      </c>
    </row>
    <row r="131" spans="1:12" ht="28.5" customHeight="1" x14ac:dyDescent="0.25">
      <c r="A131" s="20" t="s">
        <v>22</v>
      </c>
      <c r="B131" s="387"/>
      <c r="C131" s="8" t="s">
        <v>87</v>
      </c>
      <c r="D131" s="8">
        <v>0.35</v>
      </c>
      <c r="E131" s="19" t="s">
        <v>123</v>
      </c>
      <c r="F131" s="19">
        <v>14</v>
      </c>
      <c r="G131" s="19">
        <v>3</v>
      </c>
      <c r="H131" s="75">
        <v>65</v>
      </c>
      <c r="I131" s="11"/>
      <c r="J131" s="12">
        <f t="shared" si="12"/>
        <v>0</v>
      </c>
      <c r="K131" s="119">
        <f t="shared" si="19"/>
        <v>72</v>
      </c>
      <c r="L131" s="119">
        <f t="shared" si="20"/>
        <v>100</v>
      </c>
    </row>
    <row r="132" spans="1:12" ht="28.5" customHeight="1" x14ac:dyDescent="0.25">
      <c r="A132" s="20" t="s">
        <v>22</v>
      </c>
      <c r="B132" s="387"/>
      <c r="C132" s="8" t="s">
        <v>87</v>
      </c>
      <c r="D132" s="8">
        <v>0.35</v>
      </c>
      <c r="E132" s="19" t="s">
        <v>124</v>
      </c>
      <c r="F132" s="19">
        <v>16</v>
      </c>
      <c r="G132" s="19">
        <v>3</v>
      </c>
      <c r="H132" s="75">
        <v>65</v>
      </c>
      <c r="I132" s="11"/>
      <c r="J132" s="12">
        <f t="shared" ref="J132:J192" si="21">H132*I132</f>
        <v>0</v>
      </c>
      <c r="K132" s="119">
        <f t="shared" si="19"/>
        <v>72</v>
      </c>
      <c r="L132" s="119">
        <f t="shared" si="20"/>
        <v>100</v>
      </c>
    </row>
    <row r="133" spans="1:12" ht="16.5" customHeight="1" x14ac:dyDescent="0.25">
      <c r="A133" s="110"/>
      <c r="B133" s="111"/>
      <c r="C133" s="112"/>
      <c r="D133" s="112"/>
      <c r="E133" s="98"/>
      <c r="F133" s="98"/>
      <c r="G133" s="98"/>
      <c r="H133" s="99"/>
      <c r="I133" s="73"/>
      <c r="J133" s="74"/>
      <c r="K133" s="108"/>
    </row>
    <row r="134" spans="1:12" ht="28.5" customHeight="1" x14ac:dyDescent="0.25">
      <c r="A134" s="20" t="s">
        <v>22</v>
      </c>
      <c r="B134" s="387"/>
      <c r="C134" s="8" t="s">
        <v>88</v>
      </c>
      <c r="D134" s="8">
        <v>0.2</v>
      </c>
      <c r="E134" s="19" t="s">
        <v>75</v>
      </c>
      <c r="F134" s="19">
        <v>12</v>
      </c>
      <c r="G134" s="19">
        <v>3</v>
      </c>
      <c r="H134" s="75">
        <v>80</v>
      </c>
      <c r="I134" s="11"/>
      <c r="J134" s="12">
        <f t="shared" si="21"/>
        <v>0</v>
      </c>
      <c r="K134" s="119">
        <f t="shared" ref="K134:K144" si="22">CEILING((H134*1.1),1)</f>
        <v>88</v>
      </c>
      <c r="L134" s="119">
        <f t="shared" ref="L134:L144" si="23">CEILING((H134*1.5),5)</f>
        <v>120</v>
      </c>
    </row>
    <row r="135" spans="1:12" ht="28.5" customHeight="1" x14ac:dyDescent="0.25">
      <c r="A135" s="20" t="s">
        <v>22</v>
      </c>
      <c r="B135" s="387"/>
      <c r="C135" s="8" t="s">
        <v>88</v>
      </c>
      <c r="D135" s="8">
        <v>0.2</v>
      </c>
      <c r="E135" s="19" t="s">
        <v>121</v>
      </c>
      <c r="F135" s="19">
        <v>14</v>
      </c>
      <c r="G135" s="19">
        <v>3</v>
      </c>
      <c r="H135" s="75">
        <v>80</v>
      </c>
      <c r="I135" s="11"/>
      <c r="J135" s="12">
        <f t="shared" si="21"/>
        <v>0</v>
      </c>
      <c r="K135" s="119">
        <f t="shared" si="22"/>
        <v>88</v>
      </c>
      <c r="L135" s="119">
        <f t="shared" si="23"/>
        <v>120</v>
      </c>
    </row>
    <row r="136" spans="1:12" ht="28.5" customHeight="1" x14ac:dyDescent="0.25">
      <c r="A136" s="20" t="s">
        <v>22</v>
      </c>
      <c r="B136" s="387"/>
      <c r="C136" s="8" t="s">
        <v>88</v>
      </c>
      <c r="D136" s="8">
        <v>0.25</v>
      </c>
      <c r="E136" s="19" t="s">
        <v>82</v>
      </c>
      <c r="F136" s="19">
        <v>12</v>
      </c>
      <c r="G136" s="19">
        <v>3</v>
      </c>
      <c r="H136" s="75">
        <v>80</v>
      </c>
      <c r="I136" s="11"/>
      <c r="J136" s="12">
        <f t="shared" si="21"/>
        <v>0</v>
      </c>
      <c r="K136" s="119">
        <f t="shared" si="22"/>
        <v>88</v>
      </c>
      <c r="L136" s="119">
        <f t="shared" si="23"/>
        <v>120</v>
      </c>
    </row>
    <row r="137" spans="1:12" ht="28.5" customHeight="1" x14ac:dyDescent="0.25">
      <c r="A137" s="20" t="s">
        <v>22</v>
      </c>
      <c r="B137" s="387"/>
      <c r="C137" s="8" t="s">
        <v>88</v>
      </c>
      <c r="D137" s="8">
        <v>0.25</v>
      </c>
      <c r="E137" s="19" t="s">
        <v>76</v>
      </c>
      <c r="F137" s="19">
        <v>14</v>
      </c>
      <c r="G137" s="19">
        <v>3</v>
      </c>
      <c r="H137" s="75">
        <v>80</v>
      </c>
      <c r="I137" s="11"/>
      <c r="J137" s="12">
        <f t="shared" si="21"/>
        <v>0</v>
      </c>
      <c r="K137" s="119">
        <f t="shared" si="22"/>
        <v>88</v>
      </c>
      <c r="L137" s="119">
        <f t="shared" si="23"/>
        <v>120</v>
      </c>
    </row>
    <row r="138" spans="1:12" ht="28.5" customHeight="1" x14ac:dyDescent="0.25">
      <c r="A138" s="20" t="s">
        <v>22</v>
      </c>
      <c r="B138" s="387"/>
      <c r="C138" s="8" t="s">
        <v>88</v>
      </c>
      <c r="D138" s="8">
        <v>0.25</v>
      </c>
      <c r="E138" s="19" t="s">
        <v>125</v>
      </c>
      <c r="F138" s="19">
        <v>16</v>
      </c>
      <c r="G138" s="19">
        <v>3</v>
      </c>
      <c r="H138" s="75">
        <v>80</v>
      </c>
      <c r="I138" s="11"/>
      <c r="J138" s="12">
        <f t="shared" si="21"/>
        <v>0</v>
      </c>
      <c r="K138" s="119">
        <f t="shared" si="22"/>
        <v>88</v>
      </c>
      <c r="L138" s="119">
        <f t="shared" si="23"/>
        <v>120</v>
      </c>
    </row>
    <row r="139" spans="1:12" ht="28.5" customHeight="1" x14ac:dyDescent="0.25">
      <c r="A139" s="20" t="s">
        <v>22</v>
      </c>
      <c r="B139" s="387"/>
      <c r="C139" s="8" t="s">
        <v>88</v>
      </c>
      <c r="D139" s="8">
        <v>0.3</v>
      </c>
      <c r="E139" s="19" t="s">
        <v>126</v>
      </c>
      <c r="F139" s="19">
        <v>12</v>
      </c>
      <c r="G139" s="19">
        <v>3</v>
      </c>
      <c r="H139" s="75">
        <v>80</v>
      </c>
      <c r="I139" s="11"/>
      <c r="J139" s="12">
        <f t="shared" si="21"/>
        <v>0</v>
      </c>
      <c r="K139" s="119">
        <f t="shared" si="22"/>
        <v>88</v>
      </c>
      <c r="L139" s="119">
        <f t="shared" si="23"/>
        <v>120</v>
      </c>
    </row>
    <row r="140" spans="1:12" ht="28.5" customHeight="1" x14ac:dyDescent="0.25">
      <c r="A140" s="20" t="s">
        <v>22</v>
      </c>
      <c r="B140" s="387"/>
      <c r="C140" s="8" t="s">
        <v>88</v>
      </c>
      <c r="D140" s="8">
        <v>0.3</v>
      </c>
      <c r="E140" s="19" t="s">
        <v>109</v>
      </c>
      <c r="F140" s="19">
        <v>14</v>
      </c>
      <c r="G140" s="19">
        <v>3</v>
      </c>
      <c r="H140" s="75">
        <v>80</v>
      </c>
      <c r="I140" s="11"/>
      <c r="J140" s="12">
        <f t="shared" si="21"/>
        <v>0</v>
      </c>
      <c r="K140" s="119">
        <f t="shared" si="22"/>
        <v>88</v>
      </c>
      <c r="L140" s="119">
        <f t="shared" si="23"/>
        <v>120</v>
      </c>
    </row>
    <row r="141" spans="1:12" ht="28.5" customHeight="1" x14ac:dyDescent="0.25">
      <c r="A141" s="20" t="s">
        <v>22</v>
      </c>
      <c r="B141" s="387"/>
      <c r="C141" s="8" t="s">
        <v>88</v>
      </c>
      <c r="D141" s="8">
        <v>0.3</v>
      </c>
      <c r="E141" s="19" t="s">
        <v>127</v>
      </c>
      <c r="F141" s="19">
        <v>16</v>
      </c>
      <c r="G141" s="19">
        <v>3</v>
      </c>
      <c r="H141" s="75">
        <v>80</v>
      </c>
      <c r="I141" s="11"/>
      <c r="J141" s="12">
        <f t="shared" si="21"/>
        <v>0</v>
      </c>
      <c r="K141" s="119">
        <f t="shared" si="22"/>
        <v>88</v>
      </c>
      <c r="L141" s="119">
        <f t="shared" si="23"/>
        <v>120</v>
      </c>
    </row>
    <row r="142" spans="1:12" ht="28.5" customHeight="1" x14ac:dyDescent="0.25">
      <c r="A142" s="20" t="s">
        <v>22</v>
      </c>
      <c r="B142" s="387"/>
      <c r="C142" s="8" t="s">
        <v>88</v>
      </c>
      <c r="D142" s="8">
        <v>0.35</v>
      </c>
      <c r="E142" s="19" t="s">
        <v>134</v>
      </c>
      <c r="F142" s="19">
        <v>12</v>
      </c>
      <c r="G142" s="19">
        <v>3</v>
      </c>
      <c r="H142" s="75">
        <v>80</v>
      </c>
      <c r="I142" s="11"/>
      <c r="J142" s="12">
        <f t="shared" si="21"/>
        <v>0</v>
      </c>
      <c r="K142" s="119">
        <f t="shared" si="22"/>
        <v>88</v>
      </c>
      <c r="L142" s="119">
        <f t="shared" si="23"/>
        <v>120</v>
      </c>
    </row>
    <row r="143" spans="1:12" ht="28.5" customHeight="1" x14ac:dyDescent="0.25">
      <c r="A143" s="20" t="s">
        <v>22</v>
      </c>
      <c r="B143" s="387"/>
      <c r="C143" s="8" t="s">
        <v>88</v>
      </c>
      <c r="D143" s="8">
        <v>0.35</v>
      </c>
      <c r="E143" s="19" t="s">
        <v>133</v>
      </c>
      <c r="F143" s="19">
        <v>14</v>
      </c>
      <c r="G143" s="19">
        <v>3</v>
      </c>
      <c r="H143" s="75">
        <v>80</v>
      </c>
      <c r="I143" s="11"/>
      <c r="J143" s="12">
        <f t="shared" si="21"/>
        <v>0</v>
      </c>
      <c r="K143" s="119">
        <f t="shared" si="22"/>
        <v>88</v>
      </c>
      <c r="L143" s="119">
        <f t="shared" si="23"/>
        <v>120</v>
      </c>
    </row>
    <row r="144" spans="1:12" ht="28.5" customHeight="1" x14ac:dyDescent="0.25">
      <c r="A144" s="20" t="s">
        <v>22</v>
      </c>
      <c r="B144" s="387"/>
      <c r="C144" s="8" t="s">
        <v>88</v>
      </c>
      <c r="D144" s="8">
        <v>0.35</v>
      </c>
      <c r="E144" s="19" t="s">
        <v>135</v>
      </c>
      <c r="F144" s="19">
        <v>16</v>
      </c>
      <c r="G144" s="19">
        <v>3</v>
      </c>
      <c r="H144" s="75">
        <v>80</v>
      </c>
      <c r="I144" s="11"/>
      <c r="J144" s="12">
        <f t="shared" si="21"/>
        <v>0</v>
      </c>
      <c r="K144" s="119">
        <f t="shared" si="22"/>
        <v>88</v>
      </c>
      <c r="L144" s="119">
        <f t="shared" si="23"/>
        <v>120</v>
      </c>
    </row>
    <row r="145" spans="1:12" ht="14.25" customHeight="1" x14ac:dyDescent="0.25">
      <c r="A145" s="110"/>
      <c r="B145" s="111"/>
      <c r="C145" s="112"/>
      <c r="D145" s="112"/>
      <c r="E145" s="98"/>
      <c r="F145" s="98"/>
      <c r="G145" s="98"/>
      <c r="H145" s="99"/>
      <c r="I145" s="73"/>
      <c r="J145" s="74"/>
      <c r="K145" s="108"/>
    </row>
    <row r="146" spans="1:12" ht="17.25" customHeight="1" x14ac:dyDescent="0.25">
      <c r="A146" s="20" t="s">
        <v>22</v>
      </c>
      <c r="B146" s="386"/>
      <c r="C146" s="8" t="s">
        <v>89</v>
      </c>
      <c r="D146" s="8">
        <v>0.2</v>
      </c>
      <c r="E146" s="19" t="s">
        <v>83</v>
      </c>
      <c r="F146" s="19">
        <v>8</v>
      </c>
      <c r="G146" s="19">
        <v>5</v>
      </c>
      <c r="H146" s="75">
        <v>80</v>
      </c>
      <c r="I146" s="11"/>
      <c r="J146" s="12">
        <f t="shared" si="21"/>
        <v>0</v>
      </c>
      <c r="K146" s="119">
        <f t="shared" ref="K146:K164" si="24">CEILING((H146*1.1),1)</f>
        <v>88</v>
      </c>
      <c r="L146" s="119">
        <f t="shared" ref="L146:L163" si="25">CEILING((H146*1.5),5)</f>
        <v>120</v>
      </c>
    </row>
    <row r="147" spans="1:12" ht="17.25" customHeight="1" x14ac:dyDescent="0.25">
      <c r="A147" s="20" t="s">
        <v>22</v>
      </c>
      <c r="B147" s="387"/>
      <c r="C147" s="8" t="s">
        <v>89</v>
      </c>
      <c r="D147" s="8">
        <v>0.2</v>
      </c>
      <c r="E147" s="19" t="s">
        <v>66</v>
      </c>
      <c r="F147" s="19">
        <v>10</v>
      </c>
      <c r="G147" s="19">
        <v>5</v>
      </c>
      <c r="H147" s="75">
        <v>80</v>
      </c>
      <c r="I147" s="11"/>
      <c r="J147" s="12">
        <f t="shared" si="21"/>
        <v>0</v>
      </c>
      <c r="K147" s="119">
        <f t="shared" si="24"/>
        <v>88</v>
      </c>
      <c r="L147" s="119">
        <f t="shared" si="25"/>
        <v>120</v>
      </c>
    </row>
    <row r="148" spans="1:12" ht="17.25" customHeight="1" x14ac:dyDescent="0.25">
      <c r="A148" s="20" t="s">
        <v>22</v>
      </c>
      <c r="B148" s="387"/>
      <c r="C148" s="8" t="s">
        <v>89</v>
      </c>
      <c r="D148" s="8">
        <v>0.2</v>
      </c>
      <c r="E148" s="19" t="s">
        <v>67</v>
      </c>
      <c r="F148" s="19">
        <v>12</v>
      </c>
      <c r="G148" s="19">
        <v>5</v>
      </c>
      <c r="H148" s="75">
        <v>80</v>
      </c>
      <c r="I148" s="11"/>
      <c r="J148" s="12">
        <f t="shared" si="21"/>
        <v>0</v>
      </c>
      <c r="K148" s="119">
        <f t="shared" si="24"/>
        <v>88</v>
      </c>
      <c r="L148" s="119">
        <f t="shared" si="25"/>
        <v>120</v>
      </c>
    </row>
    <row r="149" spans="1:12" ht="17.25" customHeight="1" x14ac:dyDescent="0.25">
      <c r="A149" s="20" t="s">
        <v>22</v>
      </c>
      <c r="B149" s="387"/>
      <c r="C149" s="8" t="s">
        <v>89</v>
      </c>
      <c r="D149" s="8">
        <v>0.2</v>
      </c>
      <c r="E149" s="19" t="s">
        <v>69</v>
      </c>
      <c r="F149" s="19">
        <v>14</v>
      </c>
      <c r="G149" s="19">
        <v>5</v>
      </c>
      <c r="H149" s="75">
        <v>80</v>
      </c>
      <c r="I149" s="11"/>
      <c r="J149" s="12">
        <f t="shared" si="21"/>
        <v>0</v>
      </c>
      <c r="K149" s="119">
        <f t="shared" si="24"/>
        <v>88</v>
      </c>
      <c r="L149" s="119">
        <f t="shared" si="25"/>
        <v>120</v>
      </c>
    </row>
    <row r="150" spans="1:12" ht="17.25" customHeight="1" x14ac:dyDescent="0.25">
      <c r="A150" s="20" t="s">
        <v>22</v>
      </c>
      <c r="B150" s="387"/>
      <c r="C150" s="8" t="s">
        <v>89</v>
      </c>
      <c r="D150" s="8">
        <v>0.25</v>
      </c>
      <c r="E150" s="19" t="s">
        <v>136</v>
      </c>
      <c r="F150" s="19">
        <v>8</v>
      </c>
      <c r="G150" s="19">
        <v>5</v>
      </c>
      <c r="H150" s="75">
        <v>80</v>
      </c>
      <c r="I150" s="11"/>
      <c r="J150" s="12">
        <f t="shared" si="21"/>
        <v>0</v>
      </c>
      <c r="K150" s="119">
        <f t="shared" si="24"/>
        <v>88</v>
      </c>
      <c r="L150" s="119">
        <f t="shared" si="25"/>
        <v>120</v>
      </c>
    </row>
    <row r="151" spans="1:12" ht="17.25" customHeight="1" x14ac:dyDescent="0.25">
      <c r="A151" s="20" t="s">
        <v>22</v>
      </c>
      <c r="B151" s="387"/>
      <c r="C151" s="8" t="s">
        <v>89</v>
      </c>
      <c r="D151" s="8">
        <v>0.25</v>
      </c>
      <c r="E151" s="19" t="s">
        <v>137</v>
      </c>
      <c r="F151" s="19">
        <v>10</v>
      </c>
      <c r="G151" s="19">
        <v>5</v>
      </c>
      <c r="H151" s="75">
        <v>80</v>
      </c>
      <c r="I151" s="11"/>
      <c r="J151" s="12">
        <f t="shared" si="21"/>
        <v>0</v>
      </c>
      <c r="K151" s="119">
        <f t="shared" si="24"/>
        <v>88</v>
      </c>
      <c r="L151" s="119">
        <f t="shared" si="25"/>
        <v>120</v>
      </c>
    </row>
    <row r="152" spans="1:12" ht="17.25" customHeight="1" x14ac:dyDescent="0.25">
      <c r="A152" s="20" t="s">
        <v>22</v>
      </c>
      <c r="B152" s="387"/>
      <c r="C152" s="8" t="s">
        <v>89</v>
      </c>
      <c r="D152" s="8">
        <v>0.25</v>
      </c>
      <c r="E152" s="19" t="s">
        <v>138</v>
      </c>
      <c r="F152" s="19">
        <v>12</v>
      </c>
      <c r="G152" s="19">
        <v>5</v>
      </c>
      <c r="H152" s="75">
        <v>80</v>
      </c>
      <c r="I152" s="11"/>
      <c r="J152" s="12">
        <f t="shared" si="21"/>
        <v>0</v>
      </c>
      <c r="K152" s="119">
        <f t="shared" si="24"/>
        <v>88</v>
      </c>
      <c r="L152" s="119">
        <f t="shared" si="25"/>
        <v>120</v>
      </c>
    </row>
    <row r="153" spans="1:12" ht="17.25" customHeight="1" x14ac:dyDescent="0.25">
      <c r="A153" s="20" t="s">
        <v>22</v>
      </c>
      <c r="B153" s="387"/>
      <c r="C153" s="8" t="s">
        <v>89</v>
      </c>
      <c r="D153" s="8">
        <v>0.25</v>
      </c>
      <c r="E153" s="19" t="s">
        <v>83</v>
      </c>
      <c r="F153" s="19">
        <v>14</v>
      </c>
      <c r="G153" s="19">
        <v>5</v>
      </c>
      <c r="H153" s="75">
        <v>80</v>
      </c>
      <c r="I153" s="11"/>
      <c r="J153" s="12">
        <f t="shared" si="21"/>
        <v>0</v>
      </c>
      <c r="K153" s="119">
        <f t="shared" si="24"/>
        <v>88</v>
      </c>
      <c r="L153" s="119">
        <f t="shared" si="25"/>
        <v>120</v>
      </c>
    </row>
    <row r="154" spans="1:12" ht="17.25" customHeight="1" x14ac:dyDescent="0.25">
      <c r="A154" s="20" t="s">
        <v>22</v>
      </c>
      <c r="B154" s="387"/>
      <c r="C154" s="8" t="s">
        <v>89</v>
      </c>
      <c r="D154" s="8">
        <v>0.25</v>
      </c>
      <c r="E154" s="19" t="s">
        <v>67</v>
      </c>
      <c r="F154" s="19">
        <v>16</v>
      </c>
      <c r="G154" s="19">
        <v>5</v>
      </c>
      <c r="H154" s="75">
        <v>80</v>
      </c>
      <c r="I154" s="11"/>
      <c r="J154" s="12">
        <f t="shared" si="21"/>
        <v>0</v>
      </c>
      <c r="K154" s="119">
        <f t="shared" si="24"/>
        <v>88</v>
      </c>
      <c r="L154" s="119">
        <f t="shared" si="25"/>
        <v>120</v>
      </c>
    </row>
    <row r="155" spans="1:12" ht="17.25" customHeight="1" x14ac:dyDescent="0.25">
      <c r="A155" s="20" t="s">
        <v>22</v>
      </c>
      <c r="B155" s="387"/>
      <c r="C155" s="8" t="s">
        <v>89</v>
      </c>
      <c r="D155" s="8">
        <v>0.3</v>
      </c>
      <c r="E155" s="19" t="s">
        <v>139</v>
      </c>
      <c r="F155" s="19">
        <v>8</v>
      </c>
      <c r="G155" s="19">
        <v>5</v>
      </c>
      <c r="H155" s="75">
        <v>80</v>
      </c>
      <c r="I155" s="11"/>
      <c r="J155" s="12">
        <f t="shared" si="21"/>
        <v>0</v>
      </c>
      <c r="K155" s="119">
        <f t="shared" si="24"/>
        <v>88</v>
      </c>
      <c r="L155" s="119">
        <f t="shared" si="25"/>
        <v>120</v>
      </c>
    </row>
    <row r="156" spans="1:12" ht="17.25" customHeight="1" x14ac:dyDescent="0.25">
      <c r="A156" s="20" t="s">
        <v>22</v>
      </c>
      <c r="B156" s="387"/>
      <c r="C156" s="8" t="s">
        <v>89</v>
      </c>
      <c r="D156" s="8">
        <v>0.3</v>
      </c>
      <c r="E156" s="19" t="s">
        <v>140</v>
      </c>
      <c r="F156" s="19">
        <v>10</v>
      </c>
      <c r="G156" s="19">
        <v>5</v>
      </c>
      <c r="H156" s="75">
        <v>80</v>
      </c>
      <c r="I156" s="11"/>
      <c r="J156" s="12">
        <f t="shared" si="21"/>
        <v>0</v>
      </c>
      <c r="K156" s="119">
        <f t="shared" si="24"/>
        <v>88</v>
      </c>
      <c r="L156" s="119">
        <f t="shared" si="25"/>
        <v>120</v>
      </c>
    </row>
    <row r="157" spans="1:12" ht="17.25" customHeight="1" x14ac:dyDescent="0.25">
      <c r="A157" s="20" t="s">
        <v>22</v>
      </c>
      <c r="B157" s="387"/>
      <c r="C157" s="8" t="s">
        <v>89</v>
      </c>
      <c r="D157" s="8">
        <v>0.3</v>
      </c>
      <c r="E157" s="19" t="s">
        <v>141</v>
      </c>
      <c r="F157" s="19">
        <v>12</v>
      </c>
      <c r="G157" s="19">
        <v>5</v>
      </c>
      <c r="H157" s="75">
        <v>80</v>
      </c>
      <c r="I157" s="11"/>
      <c r="J157" s="12">
        <f t="shared" si="21"/>
        <v>0</v>
      </c>
      <c r="K157" s="119">
        <f t="shared" si="24"/>
        <v>88</v>
      </c>
      <c r="L157" s="119">
        <f t="shared" si="25"/>
        <v>120</v>
      </c>
    </row>
    <row r="158" spans="1:12" ht="17.25" customHeight="1" x14ac:dyDescent="0.25">
      <c r="A158" s="20" t="s">
        <v>22</v>
      </c>
      <c r="B158" s="387"/>
      <c r="C158" s="8" t="s">
        <v>89</v>
      </c>
      <c r="D158" s="8">
        <v>0.3</v>
      </c>
      <c r="E158" s="19" t="s">
        <v>142</v>
      </c>
      <c r="F158" s="19">
        <v>14</v>
      </c>
      <c r="G158" s="19">
        <v>5</v>
      </c>
      <c r="H158" s="75">
        <v>80</v>
      </c>
      <c r="I158" s="11"/>
      <c r="J158" s="12">
        <f t="shared" si="21"/>
        <v>0</v>
      </c>
      <c r="K158" s="119">
        <f t="shared" si="24"/>
        <v>88</v>
      </c>
      <c r="L158" s="119">
        <f t="shared" si="25"/>
        <v>120</v>
      </c>
    </row>
    <row r="159" spans="1:12" ht="17.25" customHeight="1" x14ac:dyDescent="0.25">
      <c r="A159" s="20" t="s">
        <v>22</v>
      </c>
      <c r="B159" s="387"/>
      <c r="C159" s="8" t="s">
        <v>89</v>
      </c>
      <c r="D159" s="8">
        <v>0.3</v>
      </c>
      <c r="E159" s="19" t="s">
        <v>78</v>
      </c>
      <c r="F159" s="19">
        <v>16</v>
      </c>
      <c r="G159" s="19">
        <v>5</v>
      </c>
      <c r="H159" s="75">
        <v>80</v>
      </c>
      <c r="I159" s="11"/>
      <c r="J159" s="12">
        <f t="shared" si="21"/>
        <v>0</v>
      </c>
      <c r="K159" s="119">
        <f t="shared" si="24"/>
        <v>88</v>
      </c>
      <c r="L159" s="119">
        <f t="shared" si="25"/>
        <v>120</v>
      </c>
    </row>
    <row r="160" spans="1:12" ht="17.25" customHeight="1" x14ac:dyDescent="0.25">
      <c r="A160" s="20" t="s">
        <v>22</v>
      </c>
      <c r="B160" s="387"/>
      <c r="C160" s="8" t="s">
        <v>89</v>
      </c>
      <c r="D160" s="8">
        <v>0.35</v>
      </c>
      <c r="E160" s="19" t="s">
        <v>132</v>
      </c>
      <c r="F160" s="19">
        <v>8</v>
      </c>
      <c r="G160" s="19">
        <v>5</v>
      </c>
      <c r="H160" s="75">
        <v>80</v>
      </c>
      <c r="I160" s="11"/>
      <c r="J160" s="12">
        <f t="shared" si="21"/>
        <v>0</v>
      </c>
      <c r="K160" s="119">
        <f t="shared" si="24"/>
        <v>88</v>
      </c>
      <c r="L160" s="119">
        <f t="shared" si="25"/>
        <v>120</v>
      </c>
    </row>
    <row r="161" spans="1:12" ht="17.25" customHeight="1" x14ac:dyDescent="0.25">
      <c r="A161" s="20" t="s">
        <v>22</v>
      </c>
      <c r="B161" s="387"/>
      <c r="C161" s="8" t="s">
        <v>89</v>
      </c>
      <c r="D161" s="8">
        <v>0.35</v>
      </c>
      <c r="E161" s="19" t="s">
        <v>143</v>
      </c>
      <c r="F161" s="19">
        <v>10</v>
      </c>
      <c r="G161" s="19">
        <v>5</v>
      </c>
      <c r="H161" s="75">
        <v>80</v>
      </c>
      <c r="I161" s="11"/>
      <c r="J161" s="12">
        <f t="shared" si="21"/>
        <v>0</v>
      </c>
      <c r="K161" s="119">
        <f t="shared" si="24"/>
        <v>88</v>
      </c>
      <c r="L161" s="119">
        <f t="shared" si="25"/>
        <v>120</v>
      </c>
    </row>
    <row r="162" spans="1:12" ht="17.25" customHeight="1" x14ac:dyDescent="0.25">
      <c r="A162" s="20" t="s">
        <v>22</v>
      </c>
      <c r="B162" s="387"/>
      <c r="C162" s="8" t="s">
        <v>89</v>
      </c>
      <c r="D162" s="8">
        <v>0.35</v>
      </c>
      <c r="E162" s="19" t="s">
        <v>144</v>
      </c>
      <c r="F162" s="19">
        <v>12</v>
      </c>
      <c r="G162" s="19">
        <v>5</v>
      </c>
      <c r="H162" s="75">
        <v>80</v>
      </c>
      <c r="I162" s="11"/>
      <c r="J162" s="12">
        <f t="shared" si="21"/>
        <v>0</v>
      </c>
      <c r="K162" s="119">
        <f t="shared" si="24"/>
        <v>88</v>
      </c>
      <c r="L162" s="119">
        <f t="shared" si="25"/>
        <v>120</v>
      </c>
    </row>
    <row r="163" spans="1:12" ht="17.25" customHeight="1" x14ac:dyDescent="0.25">
      <c r="A163" s="20" t="s">
        <v>22</v>
      </c>
      <c r="B163" s="387"/>
      <c r="C163" s="8" t="s">
        <v>89</v>
      </c>
      <c r="D163" s="8">
        <v>0.35</v>
      </c>
      <c r="E163" s="19" t="s">
        <v>84</v>
      </c>
      <c r="F163" s="19">
        <v>14</v>
      </c>
      <c r="G163" s="19">
        <v>5</v>
      </c>
      <c r="H163" s="75">
        <v>80</v>
      </c>
      <c r="I163" s="11"/>
      <c r="J163" s="12">
        <f t="shared" si="21"/>
        <v>0</v>
      </c>
      <c r="K163" s="119">
        <f t="shared" si="24"/>
        <v>88</v>
      </c>
      <c r="L163" s="119">
        <f t="shared" si="25"/>
        <v>120</v>
      </c>
    </row>
    <row r="164" spans="1:12" ht="17.25" customHeight="1" x14ac:dyDescent="0.25">
      <c r="A164" s="20" t="s">
        <v>22</v>
      </c>
      <c r="B164" s="389"/>
      <c r="C164" s="8" t="s">
        <v>89</v>
      </c>
      <c r="D164" s="8">
        <v>0.35</v>
      </c>
      <c r="E164" s="19" t="s">
        <v>145</v>
      </c>
      <c r="F164" s="19">
        <v>16</v>
      </c>
      <c r="G164" s="19">
        <v>5</v>
      </c>
      <c r="H164" s="75">
        <v>80</v>
      </c>
      <c r="I164" s="11"/>
      <c r="J164" s="12">
        <f t="shared" si="21"/>
        <v>0</v>
      </c>
      <c r="K164" s="119">
        <f t="shared" si="24"/>
        <v>88</v>
      </c>
      <c r="L164" s="119">
        <f>CEILING((H164*1.5),5)</f>
        <v>120</v>
      </c>
    </row>
    <row r="165" spans="1:12" ht="15.75" customHeight="1" x14ac:dyDescent="0.25">
      <c r="A165" s="277"/>
      <c r="B165" s="278"/>
      <c r="C165" s="279"/>
      <c r="D165" s="279"/>
      <c r="E165" s="192"/>
      <c r="F165" s="192"/>
      <c r="G165" s="192"/>
      <c r="H165" s="194"/>
      <c r="I165" s="280"/>
      <c r="J165" s="281"/>
      <c r="K165" s="282"/>
      <c r="L165" s="271"/>
    </row>
    <row r="166" spans="1:12" ht="19.5" customHeight="1" x14ac:dyDescent="0.25">
      <c r="A166" s="291" t="s">
        <v>22</v>
      </c>
      <c r="B166" s="418"/>
      <c r="C166" s="292" t="s">
        <v>332</v>
      </c>
      <c r="D166" s="293">
        <v>0.2</v>
      </c>
      <c r="E166" s="294" t="s">
        <v>66</v>
      </c>
      <c r="F166" s="294">
        <v>11</v>
      </c>
      <c r="G166" s="294">
        <v>5</v>
      </c>
      <c r="H166" s="295">
        <v>150</v>
      </c>
      <c r="I166" s="210"/>
      <c r="J166" s="290">
        <f t="shared" ref="J166:J172" si="26">H166*I166</f>
        <v>0</v>
      </c>
      <c r="K166" s="119">
        <f t="shared" ref="K166:K177" si="27">CEILING((H166*1.1),1)</f>
        <v>165</v>
      </c>
      <c r="L166" s="119">
        <f t="shared" ref="L166:L177" si="28">CEILING((H166*1.5),10)</f>
        <v>230</v>
      </c>
    </row>
    <row r="167" spans="1:12" ht="19.5" customHeight="1" x14ac:dyDescent="0.25">
      <c r="A167" s="291" t="s">
        <v>22</v>
      </c>
      <c r="B167" s="419"/>
      <c r="C167" s="292" t="s">
        <v>332</v>
      </c>
      <c r="D167" s="293">
        <v>0.2</v>
      </c>
      <c r="E167" s="294" t="s">
        <v>67</v>
      </c>
      <c r="F167" s="294">
        <v>13</v>
      </c>
      <c r="G167" s="294">
        <v>5</v>
      </c>
      <c r="H167" s="295">
        <v>150</v>
      </c>
      <c r="I167" s="210"/>
      <c r="J167" s="290">
        <f t="shared" si="26"/>
        <v>0</v>
      </c>
      <c r="K167" s="119">
        <f t="shared" si="27"/>
        <v>165</v>
      </c>
      <c r="L167" s="119">
        <f t="shared" si="28"/>
        <v>230</v>
      </c>
    </row>
    <row r="168" spans="1:12" ht="19.5" customHeight="1" x14ac:dyDescent="0.25">
      <c r="A168" s="291" t="s">
        <v>22</v>
      </c>
      <c r="B168" s="419"/>
      <c r="C168" s="292" t="s">
        <v>332</v>
      </c>
      <c r="D168" s="293">
        <v>0.2</v>
      </c>
      <c r="E168" s="294" t="s">
        <v>68</v>
      </c>
      <c r="F168" s="294">
        <v>15</v>
      </c>
      <c r="G168" s="294">
        <v>5</v>
      </c>
      <c r="H168" s="295">
        <v>150</v>
      </c>
      <c r="I168" s="210"/>
      <c r="J168" s="290">
        <f t="shared" si="26"/>
        <v>0</v>
      </c>
      <c r="K168" s="119">
        <f t="shared" si="27"/>
        <v>165</v>
      </c>
      <c r="L168" s="119">
        <f t="shared" si="28"/>
        <v>230</v>
      </c>
    </row>
    <row r="169" spans="1:12" ht="19.5" customHeight="1" x14ac:dyDescent="0.25">
      <c r="A169" s="291" t="s">
        <v>22</v>
      </c>
      <c r="B169" s="419"/>
      <c r="C169" s="292" t="s">
        <v>332</v>
      </c>
      <c r="D169" s="293">
        <v>0.25</v>
      </c>
      <c r="E169" s="294" t="s">
        <v>254</v>
      </c>
      <c r="F169" s="294">
        <v>11</v>
      </c>
      <c r="G169" s="294">
        <v>5</v>
      </c>
      <c r="H169" s="295">
        <v>150</v>
      </c>
      <c r="I169" s="210"/>
      <c r="J169" s="290">
        <f t="shared" si="26"/>
        <v>0</v>
      </c>
      <c r="K169" s="119">
        <f t="shared" si="27"/>
        <v>165</v>
      </c>
      <c r="L169" s="119">
        <f t="shared" si="28"/>
        <v>230</v>
      </c>
    </row>
    <row r="170" spans="1:12" ht="19.5" customHeight="1" x14ac:dyDescent="0.25">
      <c r="A170" s="291" t="s">
        <v>22</v>
      </c>
      <c r="B170" s="419"/>
      <c r="C170" s="292" t="s">
        <v>332</v>
      </c>
      <c r="D170" s="293">
        <v>0.25</v>
      </c>
      <c r="E170" s="294" t="s">
        <v>255</v>
      </c>
      <c r="F170" s="294">
        <v>13</v>
      </c>
      <c r="G170" s="294">
        <v>5</v>
      </c>
      <c r="H170" s="295">
        <v>150</v>
      </c>
      <c r="I170" s="210"/>
      <c r="J170" s="290">
        <f t="shared" si="26"/>
        <v>0</v>
      </c>
      <c r="K170" s="119">
        <f t="shared" si="27"/>
        <v>165</v>
      </c>
      <c r="L170" s="119">
        <f t="shared" si="28"/>
        <v>230</v>
      </c>
    </row>
    <row r="171" spans="1:12" ht="19.5" customHeight="1" x14ac:dyDescent="0.25">
      <c r="A171" s="291" t="s">
        <v>22</v>
      </c>
      <c r="B171" s="419"/>
      <c r="C171" s="292" t="s">
        <v>332</v>
      </c>
      <c r="D171" s="293">
        <v>0.25</v>
      </c>
      <c r="E171" s="294" t="s">
        <v>78</v>
      </c>
      <c r="F171" s="294">
        <v>15</v>
      </c>
      <c r="G171" s="294">
        <v>5</v>
      </c>
      <c r="H171" s="295">
        <v>150</v>
      </c>
      <c r="I171" s="210"/>
      <c r="J171" s="290">
        <f t="shared" si="26"/>
        <v>0</v>
      </c>
      <c r="K171" s="119">
        <f t="shared" si="27"/>
        <v>165</v>
      </c>
      <c r="L171" s="119">
        <f t="shared" si="28"/>
        <v>230</v>
      </c>
    </row>
    <row r="172" spans="1:12" ht="19.5" customHeight="1" x14ac:dyDescent="0.25">
      <c r="A172" s="291" t="s">
        <v>22</v>
      </c>
      <c r="B172" s="419"/>
      <c r="C172" s="292" t="s">
        <v>332</v>
      </c>
      <c r="D172" s="293">
        <v>0.3</v>
      </c>
      <c r="E172" s="294" t="s">
        <v>120</v>
      </c>
      <c r="F172" s="294">
        <v>11</v>
      </c>
      <c r="G172" s="294">
        <v>5</v>
      </c>
      <c r="H172" s="295">
        <v>150</v>
      </c>
      <c r="I172" s="210"/>
      <c r="J172" s="290">
        <f t="shared" si="26"/>
        <v>0</v>
      </c>
      <c r="K172" s="119">
        <f t="shared" si="27"/>
        <v>165</v>
      </c>
      <c r="L172" s="119">
        <f t="shared" si="28"/>
        <v>230</v>
      </c>
    </row>
    <row r="173" spans="1:12" ht="19.5" customHeight="1" x14ac:dyDescent="0.25">
      <c r="A173" s="291" t="s">
        <v>22</v>
      </c>
      <c r="B173" s="419"/>
      <c r="C173" s="292" t="s">
        <v>332</v>
      </c>
      <c r="D173" s="293">
        <v>0.3</v>
      </c>
      <c r="E173" s="294" t="s">
        <v>256</v>
      </c>
      <c r="F173" s="294">
        <v>13</v>
      </c>
      <c r="G173" s="294">
        <v>5</v>
      </c>
      <c r="H173" s="295">
        <v>150</v>
      </c>
      <c r="I173" s="210"/>
      <c r="J173" s="290">
        <f>H173*I173</f>
        <v>0</v>
      </c>
      <c r="K173" s="119">
        <f t="shared" si="27"/>
        <v>165</v>
      </c>
      <c r="L173" s="119">
        <f t="shared" si="28"/>
        <v>230</v>
      </c>
    </row>
    <row r="174" spans="1:12" ht="19.5" customHeight="1" x14ac:dyDescent="0.25">
      <c r="A174" s="291" t="s">
        <v>22</v>
      </c>
      <c r="B174" s="419"/>
      <c r="C174" s="292" t="s">
        <v>332</v>
      </c>
      <c r="D174" s="293">
        <v>0.3</v>
      </c>
      <c r="E174" s="294" t="s">
        <v>76</v>
      </c>
      <c r="F174" s="294">
        <v>15</v>
      </c>
      <c r="G174" s="294">
        <v>5</v>
      </c>
      <c r="H174" s="295">
        <v>150</v>
      </c>
      <c r="I174" s="210"/>
      <c r="J174" s="290">
        <f t="shared" ref="J174:J177" si="29">H174*I174</f>
        <v>0</v>
      </c>
      <c r="K174" s="119">
        <f t="shared" si="27"/>
        <v>165</v>
      </c>
      <c r="L174" s="119">
        <f t="shared" si="28"/>
        <v>230</v>
      </c>
    </row>
    <row r="175" spans="1:12" ht="19.5" customHeight="1" x14ac:dyDescent="0.25">
      <c r="A175" s="291" t="s">
        <v>22</v>
      </c>
      <c r="B175" s="419"/>
      <c r="C175" s="292" t="s">
        <v>332</v>
      </c>
      <c r="D175" s="293">
        <v>0.35</v>
      </c>
      <c r="E175" s="294" t="s">
        <v>257</v>
      </c>
      <c r="F175" s="294">
        <v>11</v>
      </c>
      <c r="G175" s="294">
        <v>5</v>
      </c>
      <c r="H175" s="295">
        <v>150</v>
      </c>
      <c r="I175" s="210"/>
      <c r="J175" s="290">
        <f t="shared" si="29"/>
        <v>0</v>
      </c>
      <c r="K175" s="119">
        <f t="shared" si="27"/>
        <v>165</v>
      </c>
      <c r="L175" s="119">
        <f t="shared" si="28"/>
        <v>230</v>
      </c>
    </row>
    <row r="176" spans="1:12" ht="19.5" customHeight="1" x14ac:dyDescent="0.25">
      <c r="A176" s="291" t="s">
        <v>22</v>
      </c>
      <c r="B176" s="419"/>
      <c r="C176" s="292" t="s">
        <v>332</v>
      </c>
      <c r="D176" s="293">
        <v>0.35</v>
      </c>
      <c r="E176" s="294" t="s">
        <v>258</v>
      </c>
      <c r="F176" s="294">
        <v>13</v>
      </c>
      <c r="G176" s="294">
        <v>5</v>
      </c>
      <c r="H176" s="295">
        <v>150</v>
      </c>
      <c r="I176" s="210"/>
      <c r="J176" s="290">
        <f t="shared" si="29"/>
        <v>0</v>
      </c>
      <c r="K176" s="119">
        <f t="shared" si="27"/>
        <v>165</v>
      </c>
      <c r="L176" s="119">
        <f t="shared" si="28"/>
        <v>230</v>
      </c>
    </row>
    <row r="177" spans="1:12" ht="19.5" customHeight="1" x14ac:dyDescent="0.25">
      <c r="A177" s="291" t="s">
        <v>22</v>
      </c>
      <c r="B177" s="420"/>
      <c r="C177" s="292" t="s">
        <v>332</v>
      </c>
      <c r="D177" s="293">
        <v>0.35</v>
      </c>
      <c r="E177" s="294" t="s">
        <v>259</v>
      </c>
      <c r="F177" s="294">
        <v>15</v>
      </c>
      <c r="G177" s="294">
        <v>5</v>
      </c>
      <c r="H177" s="295">
        <v>150</v>
      </c>
      <c r="I177" s="210"/>
      <c r="J177" s="290">
        <f t="shared" si="29"/>
        <v>0</v>
      </c>
      <c r="K177" s="119">
        <f t="shared" si="27"/>
        <v>165</v>
      </c>
      <c r="L177" s="119">
        <f t="shared" si="28"/>
        <v>230</v>
      </c>
    </row>
    <row r="178" spans="1:12" ht="15" customHeight="1" x14ac:dyDescent="0.25">
      <c r="A178" s="110"/>
      <c r="B178" s="111"/>
      <c r="C178" s="112"/>
      <c r="D178" s="112"/>
      <c r="E178" s="98"/>
      <c r="F178" s="98"/>
      <c r="G178" s="98"/>
      <c r="H178" s="99"/>
      <c r="I178" s="73"/>
      <c r="J178" s="74"/>
      <c r="K178" s="108"/>
    </row>
    <row r="179" spans="1:12" ht="16.5" customHeight="1" x14ac:dyDescent="0.25">
      <c r="A179" s="20" t="s">
        <v>22</v>
      </c>
      <c r="B179" s="387"/>
      <c r="C179" s="8" t="s">
        <v>90</v>
      </c>
      <c r="D179" s="8">
        <v>0.15</v>
      </c>
      <c r="E179" s="19" t="s">
        <v>92</v>
      </c>
      <c r="F179" s="19">
        <v>10</v>
      </c>
      <c r="G179" s="19">
        <v>5</v>
      </c>
      <c r="H179" s="75">
        <v>140</v>
      </c>
      <c r="I179" s="11"/>
      <c r="J179" s="12">
        <f t="shared" si="21"/>
        <v>0</v>
      </c>
      <c r="K179" s="119">
        <f t="shared" ref="K179:K194" si="30">CEILING((H179*1.1),1)</f>
        <v>154</v>
      </c>
      <c r="L179" s="119">
        <f t="shared" ref="L179:L194" si="31">CEILING((H179*1.5),5)</f>
        <v>210</v>
      </c>
    </row>
    <row r="180" spans="1:12" ht="16.5" customHeight="1" x14ac:dyDescent="0.25">
      <c r="A180" s="20" t="s">
        <v>22</v>
      </c>
      <c r="B180" s="387"/>
      <c r="C180" s="8" t="s">
        <v>90</v>
      </c>
      <c r="D180" s="8">
        <v>0.15</v>
      </c>
      <c r="E180" s="19" t="s">
        <v>93</v>
      </c>
      <c r="F180" s="19">
        <v>12</v>
      </c>
      <c r="G180" s="19">
        <v>5</v>
      </c>
      <c r="H180" s="75">
        <v>140</v>
      </c>
      <c r="I180" s="11"/>
      <c r="J180" s="12">
        <f t="shared" si="21"/>
        <v>0</v>
      </c>
      <c r="K180" s="119">
        <f t="shared" si="30"/>
        <v>154</v>
      </c>
      <c r="L180" s="119">
        <f t="shared" si="31"/>
        <v>210</v>
      </c>
    </row>
    <row r="181" spans="1:12" ht="16.5" customHeight="1" x14ac:dyDescent="0.25">
      <c r="A181" s="20" t="s">
        <v>22</v>
      </c>
      <c r="B181" s="387"/>
      <c r="C181" s="8" t="s">
        <v>90</v>
      </c>
      <c r="D181" s="8">
        <v>0.15</v>
      </c>
      <c r="E181" s="19" t="s">
        <v>94</v>
      </c>
      <c r="F181" s="19">
        <v>14</v>
      </c>
      <c r="G181" s="19">
        <v>5</v>
      </c>
      <c r="H181" s="75">
        <v>140</v>
      </c>
      <c r="I181" s="11"/>
      <c r="J181" s="12">
        <f t="shared" si="21"/>
        <v>0</v>
      </c>
      <c r="K181" s="119">
        <f t="shared" si="30"/>
        <v>154</v>
      </c>
      <c r="L181" s="119">
        <f t="shared" si="31"/>
        <v>210</v>
      </c>
    </row>
    <row r="182" spans="1:12" ht="16.5" customHeight="1" x14ac:dyDescent="0.25">
      <c r="A182" s="20" t="s">
        <v>22</v>
      </c>
      <c r="B182" s="387"/>
      <c r="C182" s="8" t="s">
        <v>90</v>
      </c>
      <c r="D182" s="8">
        <v>0.15</v>
      </c>
      <c r="E182" s="19" t="s">
        <v>95</v>
      </c>
      <c r="F182" s="19">
        <v>16</v>
      </c>
      <c r="G182" s="19">
        <v>5</v>
      </c>
      <c r="H182" s="75">
        <v>140</v>
      </c>
      <c r="I182" s="11"/>
      <c r="J182" s="12">
        <f t="shared" si="21"/>
        <v>0</v>
      </c>
      <c r="K182" s="119">
        <f t="shared" si="30"/>
        <v>154</v>
      </c>
      <c r="L182" s="119">
        <f t="shared" si="31"/>
        <v>210</v>
      </c>
    </row>
    <row r="183" spans="1:12" ht="16.5" customHeight="1" x14ac:dyDescent="0.25">
      <c r="A183" s="20" t="s">
        <v>22</v>
      </c>
      <c r="B183" s="387"/>
      <c r="C183" s="8" t="s">
        <v>90</v>
      </c>
      <c r="D183" s="8">
        <v>0.2</v>
      </c>
      <c r="E183" s="19" t="s">
        <v>96</v>
      </c>
      <c r="F183" s="19">
        <v>10</v>
      </c>
      <c r="G183" s="19">
        <v>5</v>
      </c>
      <c r="H183" s="75">
        <v>140</v>
      </c>
      <c r="I183" s="11"/>
      <c r="J183" s="12">
        <f t="shared" si="21"/>
        <v>0</v>
      </c>
      <c r="K183" s="119">
        <f t="shared" si="30"/>
        <v>154</v>
      </c>
      <c r="L183" s="119">
        <f t="shared" si="31"/>
        <v>210</v>
      </c>
    </row>
    <row r="184" spans="1:12" ht="16.5" customHeight="1" x14ac:dyDescent="0.25">
      <c r="A184" s="20" t="s">
        <v>22</v>
      </c>
      <c r="B184" s="387"/>
      <c r="C184" s="8" t="s">
        <v>90</v>
      </c>
      <c r="D184" s="8">
        <v>0.2</v>
      </c>
      <c r="E184" s="19" t="s">
        <v>97</v>
      </c>
      <c r="F184" s="19">
        <v>12</v>
      </c>
      <c r="G184" s="19">
        <v>5</v>
      </c>
      <c r="H184" s="75">
        <v>140</v>
      </c>
      <c r="I184" s="11"/>
      <c r="J184" s="12">
        <f t="shared" si="21"/>
        <v>0</v>
      </c>
      <c r="K184" s="119">
        <f t="shared" si="30"/>
        <v>154</v>
      </c>
      <c r="L184" s="119">
        <f t="shared" si="31"/>
        <v>210</v>
      </c>
    </row>
    <row r="185" spans="1:12" ht="16.5" customHeight="1" x14ac:dyDescent="0.25">
      <c r="A185" s="20" t="s">
        <v>22</v>
      </c>
      <c r="B185" s="387"/>
      <c r="C185" s="8" t="s">
        <v>90</v>
      </c>
      <c r="D185" s="8">
        <v>0.2</v>
      </c>
      <c r="E185" s="19" t="s">
        <v>98</v>
      </c>
      <c r="F185" s="19">
        <v>14</v>
      </c>
      <c r="G185" s="19">
        <v>5</v>
      </c>
      <c r="H185" s="75">
        <v>140</v>
      </c>
      <c r="I185" s="11"/>
      <c r="J185" s="12">
        <f t="shared" si="21"/>
        <v>0</v>
      </c>
      <c r="K185" s="119">
        <f t="shared" si="30"/>
        <v>154</v>
      </c>
      <c r="L185" s="119">
        <f t="shared" si="31"/>
        <v>210</v>
      </c>
    </row>
    <row r="186" spans="1:12" ht="16.5" customHeight="1" x14ac:dyDescent="0.25">
      <c r="A186" s="20" t="s">
        <v>22</v>
      </c>
      <c r="B186" s="387"/>
      <c r="C186" s="8" t="s">
        <v>90</v>
      </c>
      <c r="D186" s="8">
        <v>0.2</v>
      </c>
      <c r="E186" s="19" t="s">
        <v>93</v>
      </c>
      <c r="F186" s="19">
        <v>16</v>
      </c>
      <c r="G186" s="19">
        <v>5</v>
      </c>
      <c r="H186" s="75">
        <v>140</v>
      </c>
      <c r="I186" s="11"/>
      <c r="J186" s="12">
        <f t="shared" si="21"/>
        <v>0</v>
      </c>
      <c r="K186" s="119">
        <f t="shared" si="30"/>
        <v>154</v>
      </c>
      <c r="L186" s="119">
        <f t="shared" si="31"/>
        <v>210</v>
      </c>
    </row>
    <row r="187" spans="1:12" ht="16.5" customHeight="1" x14ac:dyDescent="0.25">
      <c r="A187" s="20" t="s">
        <v>22</v>
      </c>
      <c r="B187" s="387"/>
      <c r="C187" s="8" t="s">
        <v>90</v>
      </c>
      <c r="D187" s="8">
        <v>0.25</v>
      </c>
      <c r="E187" s="19" t="s">
        <v>99</v>
      </c>
      <c r="F187" s="19">
        <v>10</v>
      </c>
      <c r="G187" s="19">
        <v>5</v>
      </c>
      <c r="H187" s="75">
        <v>140</v>
      </c>
      <c r="I187" s="11"/>
      <c r="J187" s="12">
        <f t="shared" si="21"/>
        <v>0</v>
      </c>
      <c r="K187" s="119">
        <f t="shared" si="30"/>
        <v>154</v>
      </c>
      <c r="L187" s="119">
        <f t="shared" si="31"/>
        <v>210</v>
      </c>
    </row>
    <row r="188" spans="1:12" ht="16.5" customHeight="1" x14ac:dyDescent="0.25">
      <c r="A188" s="20" t="s">
        <v>22</v>
      </c>
      <c r="B188" s="387"/>
      <c r="C188" s="8" t="s">
        <v>90</v>
      </c>
      <c r="D188" s="8">
        <v>0.25</v>
      </c>
      <c r="E188" s="19" t="s">
        <v>100</v>
      </c>
      <c r="F188" s="19">
        <v>12</v>
      </c>
      <c r="G188" s="19">
        <v>5</v>
      </c>
      <c r="H188" s="75">
        <v>140</v>
      </c>
      <c r="I188" s="11"/>
      <c r="J188" s="12">
        <f t="shared" si="21"/>
        <v>0</v>
      </c>
      <c r="K188" s="119">
        <f t="shared" si="30"/>
        <v>154</v>
      </c>
      <c r="L188" s="119">
        <f t="shared" si="31"/>
        <v>210</v>
      </c>
    </row>
    <row r="189" spans="1:12" ht="16.5" customHeight="1" x14ac:dyDescent="0.25">
      <c r="A189" s="20" t="s">
        <v>22</v>
      </c>
      <c r="B189" s="387"/>
      <c r="C189" s="8" t="s">
        <v>90</v>
      </c>
      <c r="D189" s="8">
        <v>0.25</v>
      </c>
      <c r="E189" s="19" t="s">
        <v>101</v>
      </c>
      <c r="F189" s="19">
        <v>14</v>
      </c>
      <c r="G189" s="19">
        <v>5</v>
      </c>
      <c r="H189" s="75">
        <v>140</v>
      </c>
      <c r="I189" s="11"/>
      <c r="J189" s="12">
        <f t="shared" si="21"/>
        <v>0</v>
      </c>
      <c r="K189" s="119">
        <f t="shared" si="30"/>
        <v>154</v>
      </c>
      <c r="L189" s="119">
        <f t="shared" si="31"/>
        <v>210</v>
      </c>
    </row>
    <row r="190" spans="1:12" ht="16.5" customHeight="1" x14ac:dyDescent="0.25">
      <c r="A190" s="20" t="s">
        <v>22</v>
      </c>
      <c r="B190" s="387"/>
      <c r="C190" s="8" t="s">
        <v>90</v>
      </c>
      <c r="D190" s="8">
        <v>0.25</v>
      </c>
      <c r="E190" s="19" t="s">
        <v>110</v>
      </c>
      <c r="F190" s="19">
        <v>16</v>
      </c>
      <c r="G190" s="19">
        <v>5</v>
      </c>
      <c r="H190" s="75">
        <v>140</v>
      </c>
      <c r="I190" s="11"/>
      <c r="J190" s="12">
        <f t="shared" si="21"/>
        <v>0</v>
      </c>
      <c r="K190" s="119">
        <f t="shared" si="30"/>
        <v>154</v>
      </c>
      <c r="L190" s="119">
        <f t="shared" si="31"/>
        <v>210</v>
      </c>
    </row>
    <row r="191" spans="1:12" ht="16.5" customHeight="1" x14ac:dyDescent="0.25">
      <c r="A191" s="20" t="s">
        <v>22</v>
      </c>
      <c r="B191" s="387"/>
      <c r="C191" s="8" t="s">
        <v>90</v>
      </c>
      <c r="D191" s="8">
        <v>0.3</v>
      </c>
      <c r="E191" s="19" t="s">
        <v>111</v>
      </c>
      <c r="F191" s="19">
        <v>10</v>
      </c>
      <c r="G191" s="19">
        <v>5</v>
      </c>
      <c r="H191" s="75">
        <v>140</v>
      </c>
      <c r="I191" s="11"/>
      <c r="J191" s="12">
        <f t="shared" si="21"/>
        <v>0</v>
      </c>
      <c r="K191" s="119">
        <f t="shared" si="30"/>
        <v>154</v>
      </c>
      <c r="L191" s="119">
        <f t="shared" si="31"/>
        <v>210</v>
      </c>
    </row>
    <row r="192" spans="1:12" ht="16.5" customHeight="1" x14ac:dyDescent="0.25">
      <c r="A192" s="20" t="s">
        <v>22</v>
      </c>
      <c r="B192" s="387"/>
      <c r="C192" s="8" t="s">
        <v>90</v>
      </c>
      <c r="D192" s="8">
        <v>0.3</v>
      </c>
      <c r="E192" s="19" t="s">
        <v>112</v>
      </c>
      <c r="F192" s="19">
        <v>12</v>
      </c>
      <c r="G192" s="19">
        <v>5</v>
      </c>
      <c r="H192" s="75">
        <v>140</v>
      </c>
      <c r="I192" s="11"/>
      <c r="J192" s="12">
        <f t="shared" si="21"/>
        <v>0</v>
      </c>
      <c r="K192" s="119">
        <f t="shared" si="30"/>
        <v>154</v>
      </c>
      <c r="L192" s="119">
        <f t="shared" si="31"/>
        <v>210</v>
      </c>
    </row>
    <row r="193" spans="1:12" ht="16.5" customHeight="1" x14ac:dyDescent="0.25">
      <c r="A193" s="20" t="s">
        <v>22</v>
      </c>
      <c r="B193" s="387"/>
      <c r="C193" s="8" t="s">
        <v>90</v>
      </c>
      <c r="D193" s="8">
        <v>0.3</v>
      </c>
      <c r="E193" s="19" t="s">
        <v>113</v>
      </c>
      <c r="F193" s="19">
        <v>14</v>
      </c>
      <c r="G193" s="19">
        <v>5</v>
      </c>
      <c r="H193" s="75">
        <v>140</v>
      </c>
      <c r="I193" s="11"/>
      <c r="J193" s="12">
        <f t="shared" ref="J193:J203" si="32">H193*I193</f>
        <v>0</v>
      </c>
      <c r="K193" s="119">
        <f t="shared" si="30"/>
        <v>154</v>
      </c>
      <c r="L193" s="119">
        <f t="shared" si="31"/>
        <v>210</v>
      </c>
    </row>
    <row r="194" spans="1:12" ht="16.5" customHeight="1" x14ac:dyDescent="0.25">
      <c r="A194" s="20" t="s">
        <v>22</v>
      </c>
      <c r="B194" s="387"/>
      <c r="C194" s="8" t="s">
        <v>90</v>
      </c>
      <c r="D194" s="8">
        <v>0.3</v>
      </c>
      <c r="E194" s="19" t="s">
        <v>114</v>
      </c>
      <c r="F194" s="19">
        <v>16</v>
      </c>
      <c r="G194" s="19">
        <v>5</v>
      </c>
      <c r="H194" s="75">
        <v>140</v>
      </c>
      <c r="I194" s="11"/>
      <c r="J194" s="12">
        <f t="shared" si="32"/>
        <v>0</v>
      </c>
      <c r="K194" s="119">
        <f t="shared" si="30"/>
        <v>154</v>
      </c>
      <c r="L194" s="119">
        <f t="shared" si="31"/>
        <v>210</v>
      </c>
    </row>
    <row r="195" spans="1:12" ht="15.75" customHeight="1" x14ac:dyDescent="0.25">
      <c r="A195" s="110"/>
      <c r="B195" s="111"/>
      <c r="C195" s="112"/>
      <c r="D195" s="112"/>
      <c r="E195" s="98"/>
      <c r="F195" s="98"/>
      <c r="G195" s="98"/>
      <c r="H195" s="99"/>
      <c r="I195" s="73"/>
      <c r="J195" s="74"/>
      <c r="K195" s="108"/>
    </row>
    <row r="196" spans="1:12" ht="30" customHeight="1" x14ac:dyDescent="0.25">
      <c r="A196" s="20" t="s">
        <v>22</v>
      </c>
      <c r="B196" s="387"/>
      <c r="C196" s="8" t="s">
        <v>91</v>
      </c>
      <c r="D196" s="8">
        <v>0.15</v>
      </c>
      <c r="E196" s="19" t="s">
        <v>103</v>
      </c>
      <c r="F196" s="19">
        <v>14</v>
      </c>
      <c r="G196" s="19">
        <v>3</v>
      </c>
      <c r="H196" s="75">
        <v>130</v>
      </c>
      <c r="I196" s="11"/>
      <c r="J196" s="12">
        <f t="shared" si="32"/>
        <v>0</v>
      </c>
      <c r="K196" s="119">
        <f t="shared" ref="K196:K203" si="33">CEILING((H196*1.1),1)</f>
        <v>143</v>
      </c>
      <c r="L196" s="119">
        <f t="shared" ref="L196:L203" si="34">CEILING((H196*1.5),5)</f>
        <v>195</v>
      </c>
    </row>
    <row r="197" spans="1:12" ht="30" customHeight="1" x14ac:dyDescent="0.25">
      <c r="A197" s="20" t="s">
        <v>22</v>
      </c>
      <c r="B197" s="387"/>
      <c r="C197" s="8" t="s">
        <v>91</v>
      </c>
      <c r="D197" s="8">
        <v>0.15</v>
      </c>
      <c r="E197" s="19" t="s">
        <v>102</v>
      </c>
      <c r="F197" s="19">
        <v>16</v>
      </c>
      <c r="G197" s="19">
        <v>3</v>
      </c>
      <c r="H197" s="75">
        <v>130</v>
      </c>
      <c r="I197" s="11"/>
      <c r="J197" s="12">
        <f t="shared" si="32"/>
        <v>0</v>
      </c>
      <c r="K197" s="119">
        <f t="shared" si="33"/>
        <v>143</v>
      </c>
      <c r="L197" s="119">
        <f t="shared" si="34"/>
        <v>195</v>
      </c>
    </row>
    <row r="198" spans="1:12" ht="30" customHeight="1" x14ac:dyDescent="0.25">
      <c r="A198" s="20" t="s">
        <v>22</v>
      </c>
      <c r="B198" s="387"/>
      <c r="C198" s="8" t="s">
        <v>91</v>
      </c>
      <c r="D198" s="8">
        <v>0.2</v>
      </c>
      <c r="E198" s="19" t="s">
        <v>104</v>
      </c>
      <c r="F198" s="19">
        <v>14</v>
      </c>
      <c r="G198" s="19">
        <v>3</v>
      </c>
      <c r="H198" s="75">
        <v>130</v>
      </c>
      <c r="I198" s="11"/>
      <c r="J198" s="12">
        <f t="shared" si="32"/>
        <v>0</v>
      </c>
      <c r="K198" s="119">
        <f t="shared" si="33"/>
        <v>143</v>
      </c>
      <c r="L198" s="119">
        <f t="shared" si="34"/>
        <v>195</v>
      </c>
    </row>
    <row r="199" spans="1:12" ht="30" customHeight="1" x14ac:dyDescent="0.25">
      <c r="A199" s="20" t="s">
        <v>22</v>
      </c>
      <c r="B199" s="387"/>
      <c r="C199" s="8" t="s">
        <v>91</v>
      </c>
      <c r="D199" s="8">
        <v>0.2</v>
      </c>
      <c r="E199" s="19" t="s">
        <v>105</v>
      </c>
      <c r="F199" s="19">
        <v>16</v>
      </c>
      <c r="G199" s="19">
        <v>3</v>
      </c>
      <c r="H199" s="75">
        <v>130</v>
      </c>
      <c r="I199" s="11"/>
      <c r="J199" s="12">
        <f t="shared" si="32"/>
        <v>0</v>
      </c>
      <c r="K199" s="119">
        <f t="shared" si="33"/>
        <v>143</v>
      </c>
      <c r="L199" s="119">
        <f t="shared" si="34"/>
        <v>195</v>
      </c>
    </row>
    <row r="200" spans="1:12" ht="30" customHeight="1" x14ac:dyDescent="0.25">
      <c r="A200" s="20" t="s">
        <v>22</v>
      </c>
      <c r="B200" s="387"/>
      <c r="C200" s="8" t="s">
        <v>91</v>
      </c>
      <c r="D200" s="8">
        <v>0.25</v>
      </c>
      <c r="E200" s="19" t="s">
        <v>106</v>
      </c>
      <c r="F200" s="19">
        <v>14</v>
      </c>
      <c r="G200" s="19">
        <v>3</v>
      </c>
      <c r="H200" s="75">
        <v>130</v>
      </c>
      <c r="I200" s="11"/>
      <c r="J200" s="12">
        <f t="shared" si="32"/>
        <v>0</v>
      </c>
      <c r="K200" s="119">
        <f t="shared" si="33"/>
        <v>143</v>
      </c>
      <c r="L200" s="119">
        <f t="shared" si="34"/>
        <v>195</v>
      </c>
    </row>
    <row r="201" spans="1:12" ht="30" customHeight="1" x14ac:dyDescent="0.25">
      <c r="A201" s="20" t="s">
        <v>22</v>
      </c>
      <c r="B201" s="387"/>
      <c r="C201" s="8" t="s">
        <v>91</v>
      </c>
      <c r="D201" s="8">
        <v>0.25</v>
      </c>
      <c r="E201" s="19" t="s">
        <v>115</v>
      </c>
      <c r="F201" s="19">
        <v>16</v>
      </c>
      <c r="G201" s="19">
        <v>3</v>
      </c>
      <c r="H201" s="75">
        <v>130</v>
      </c>
      <c r="I201" s="11"/>
      <c r="J201" s="12">
        <f t="shared" si="32"/>
        <v>0</v>
      </c>
      <c r="K201" s="119">
        <f t="shared" si="33"/>
        <v>143</v>
      </c>
      <c r="L201" s="119">
        <f t="shared" si="34"/>
        <v>195</v>
      </c>
    </row>
    <row r="202" spans="1:12" ht="30" customHeight="1" x14ac:dyDescent="0.25">
      <c r="A202" s="20" t="s">
        <v>22</v>
      </c>
      <c r="B202" s="387"/>
      <c r="C202" s="8" t="s">
        <v>91</v>
      </c>
      <c r="D202" s="8">
        <v>0.3</v>
      </c>
      <c r="E202" s="19" t="s">
        <v>130</v>
      </c>
      <c r="F202" s="19">
        <v>14</v>
      </c>
      <c r="G202" s="19">
        <v>3</v>
      </c>
      <c r="H202" s="75">
        <v>130</v>
      </c>
      <c r="I202" s="11"/>
      <c r="J202" s="12">
        <f t="shared" si="32"/>
        <v>0</v>
      </c>
      <c r="K202" s="119">
        <f t="shared" si="33"/>
        <v>143</v>
      </c>
      <c r="L202" s="119">
        <f t="shared" si="34"/>
        <v>195</v>
      </c>
    </row>
    <row r="203" spans="1:12" ht="30" customHeight="1" x14ac:dyDescent="0.25">
      <c r="A203" s="20" t="s">
        <v>22</v>
      </c>
      <c r="B203" s="389"/>
      <c r="C203" s="8" t="s">
        <v>91</v>
      </c>
      <c r="D203" s="8">
        <v>0.3</v>
      </c>
      <c r="E203" s="19" t="s">
        <v>131</v>
      </c>
      <c r="F203" s="19">
        <v>16</v>
      </c>
      <c r="G203" s="19">
        <v>3</v>
      </c>
      <c r="H203" s="75">
        <v>130</v>
      </c>
      <c r="I203" s="11"/>
      <c r="J203" s="12">
        <f t="shared" si="32"/>
        <v>0</v>
      </c>
      <c r="K203" s="119">
        <f t="shared" si="33"/>
        <v>143</v>
      </c>
      <c r="L203" s="119">
        <f t="shared" si="34"/>
        <v>195</v>
      </c>
    </row>
    <row r="204" spans="1:12" ht="17.25" x14ac:dyDescent="0.25">
      <c r="H204" s="77"/>
    </row>
  </sheetData>
  <mergeCells count="16">
    <mergeCell ref="A1:H1"/>
    <mergeCell ref="B179:B194"/>
    <mergeCell ref="B196:B203"/>
    <mergeCell ref="B134:B144"/>
    <mergeCell ref="B103:B120"/>
    <mergeCell ref="B122:B132"/>
    <mergeCell ref="B146:B164"/>
    <mergeCell ref="B66:B77"/>
    <mergeCell ref="B166:B177"/>
    <mergeCell ref="A3:L3"/>
    <mergeCell ref="B79:B92"/>
    <mergeCell ref="B94:B101"/>
    <mergeCell ref="B4:B21"/>
    <mergeCell ref="B35:B44"/>
    <mergeCell ref="B46:B64"/>
    <mergeCell ref="B23:B3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C000"/>
  </sheetPr>
  <dimension ref="A1:L27"/>
  <sheetViews>
    <sheetView zoomScaleNormal="100" workbookViewId="0">
      <pane ySplit="1" topLeftCell="A2" activePane="bottomLeft" state="frozen"/>
      <selection pane="bottomLeft" activeCell="A114" sqref="A114"/>
    </sheetView>
  </sheetViews>
  <sheetFormatPr defaultRowHeight="15" x14ac:dyDescent="0.25"/>
  <cols>
    <col min="1" max="1" width="7" style="17" customWidth="1"/>
    <col min="2" max="2" width="8.28515625" customWidth="1"/>
    <col min="3" max="3" width="24.85546875" customWidth="1"/>
    <col min="4" max="4" width="34.85546875" style="2" customWidth="1"/>
    <col min="5" max="5" width="16" style="2" customWidth="1"/>
    <col min="6" max="6" width="15" style="2" customWidth="1"/>
    <col min="7" max="7" width="18.28515625" style="2" customWidth="1"/>
    <col min="8" max="8" width="16.85546875" style="16" customWidth="1"/>
    <col min="9" max="9" width="15.140625" style="2" customWidth="1"/>
    <col min="10" max="10" width="23.5703125" style="16" customWidth="1"/>
    <col min="11" max="11" width="13" style="16" customWidth="1"/>
    <col min="12" max="12" width="13.140625" customWidth="1"/>
  </cols>
  <sheetData>
    <row r="1" spans="1:12" ht="36.6" customHeight="1" x14ac:dyDescent="0.25">
      <c r="A1" s="426" t="s">
        <v>504</v>
      </c>
      <c r="B1" s="426"/>
      <c r="C1" s="426"/>
      <c r="D1" s="426"/>
      <c r="E1" s="426"/>
      <c r="F1" s="426"/>
      <c r="G1" s="426"/>
      <c r="H1" s="427"/>
      <c r="I1" s="26" t="s">
        <v>59</v>
      </c>
      <c r="J1" s="25">
        <f>SUM(J3:J27)</f>
        <v>0</v>
      </c>
      <c r="K1"/>
    </row>
    <row r="2" spans="1:12" s="102" customFormat="1" ht="60" x14ac:dyDescent="0.25">
      <c r="A2" s="7" t="s">
        <v>58</v>
      </c>
      <c r="B2" s="28" t="s">
        <v>20</v>
      </c>
      <c r="C2" s="5" t="s">
        <v>57</v>
      </c>
      <c r="D2" s="28" t="s">
        <v>18</v>
      </c>
      <c r="E2" s="28" t="s">
        <v>186</v>
      </c>
      <c r="F2" s="28" t="s">
        <v>56</v>
      </c>
      <c r="G2" s="28" t="s">
        <v>55</v>
      </c>
      <c r="H2" s="24" t="s">
        <v>182</v>
      </c>
      <c r="I2" s="34" t="s">
        <v>193</v>
      </c>
      <c r="J2" s="101" t="s">
        <v>192</v>
      </c>
      <c r="K2" s="55" t="s">
        <v>216</v>
      </c>
      <c r="L2" s="55" t="s">
        <v>214</v>
      </c>
    </row>
    <row r="3" spans="1:12" ht="27" customHeight="1" x14ac:dyDescent="0.25">
      <c r="A3" s="17">
        <v>50</v>
      </c>
      <c r="B3" s="10" t="s">
        <v>22</v>
      </c>
      <c r="C3" s="386"/>
      <c r="D3" s="23" t="s">
        <v>70</v>
      </c>
      <c r="E3" s="21">
        <v>2</v>
      </c>
      <c r="F3" s="21">
        <v>34</v>
      </c>
      <c r="G3" s="21">
        <v>6</v>
      </c>
      <c r="H3" s="76">
        <v>45</v>
      </c>
      <c r="I3" s="11"/>
      <c r="J3" s="12">
        <f>I3*H3</f>
        <v>0</v>
      </c>
      <c r="K3" s="119">
        <f t="shared" ref="K3:K11" si="0">CEILING((H3*1.1),1)</f>
        <v>50</v>
      </c>
      <c r="L3" s="119">
        <f>CEILING((H3*1.5),1)</f>
        <v>68</v>
      </c>
    </row>
    <row r="4" spans="1:12" ht="27" customHeight="1" x14ac:dyDescent="0.25">
      <c r="A4" s="17">
        <v>50</v>
      </c>
      <c r="B4" s="10" t="s">
        <v>22</v>
      </c>
      <c r="C4" s="387"/>
      <c r="D4" s="23" t="s">
        <v>70</v>
      </c>
      <c r="E4" s="21">
        <v>4</v>
      </c>
      <c r="F4" s="21">
        <v>26</v>
      </c>
      <c r="G4" s="21">
        <v>7</v>
      </c>
      <c r="H4" s="76">
        <v>45</v>
      </c>
      <c r="I4" s="11"/>
      <c r="J4" s="12">
        <f t="shared" ref="J4:J27" si="1">I4*H4</f>
        <v>0</v>
      </c>
      <c r="K4" s="119">
        <f t="shared" si="0"/>
        <v>50</v>
      </c>
      <c r="L4" s="119">
        <f t="shared" ref="L4:L11" si="2">CEILING((H4*1.5),1)</f>
        <v>68</v>
      </c>
    </row>
    <row r="5" spans="1:12" ht="27" customHeight="1" x14ac:dyDescent="0.25">
      <c r="A5" s="17">
        <v>50</v>
      </c>
      <c r="B5" s="10" t="s">
        <v>22</v>
      </c>
      <c r="C5" s="387"/>
      <c r="D5" s="23" t="s">
        <v>70</v>
      </c>
      <c r="E5" s="21">
        <v>5</v>
      </c>
      <c r="F5" s="21">
        <v>22</v>
      </c>
      <c r="G5" s="21">
        <v>7</v>
      </c>
      <c r="H5" s="76">
        <v>45</v>
      </c>
      <c r="I5" s="11"/>
      <c r="J5" s="12">
        <f t="shared" si="1"/>
        <v>0</v>
      </c>
      <c r="K5" s="119">
        <f t="shared" si="0"/>
        <v>50</v>
      </c>
      <c r="L5" s="119">
        <f t="shared" si="2"/>
        <v>68</v>
      </c>
    </row>
    <row r="6" spans="1:12" ht="27" customHeight="1" x14ac:dyDescent="0.25">
      <c r="A6" s="17">
        <v>50</v>
      </c>
      <c r="B6" s="10" t="s">
        <v>22</v>
      </c>
      <c r="C6" s="387"/>
      <c r="D6" s="23" t="s">
        <v>70</v>
      </c>
      <c r="E6" s="21">
        <v>6</v>
      </c>
      <c r="F6" s="21">
        <v>20</v>
      </c>
      <c r="G6" s="21">
        <v>8</v>
      </c>
      <c r="H6" s="76">
        <v>45</v>
      </c>
      <c r="I6" s="11"/>
      <c r="J6" s="12">
        <f t="shared" si="1"/>
        <v>0</v>
      </c>
      <c r="K6" s="119">
        <f t="shared" si="0"/>
        <v>50</v>
      </c>
      <c r="L6" s="119">
        <f t="shared" si="2"/>
        <v>68</v>
      </c>
    </row>
    <row r="7" spans="1:12" ht="27" customHeight="1" x14ac:dyDescent="0.25">
      <c r="A7" s="17">
        <v>50</v>
      </c>
      <c r="B7" s="10" t="s">
        <v>22</v>
      </c>
      <c r="C7" s="387"/>
      <c r="D7" s="23" t="s">
        <v>70</v>
      </c>
      <c r="E7" s="21">
        <v>7</v>
      </c>
      <c r="F7" s="21">
        <v>17</v>
      </c>
      <c r="G7" s="21">
        <v>8</v>
      </c>
      <c r="H7" s="76">
        <v>45</v>
      </c>
      <c r="I7" s="11"/>
      <c r="J7" s="12">
        <f t="shared" si="1"/>
        <v>0</v>
      </c>
      <c r="K7" s="119">
        <f t="shared" si="0"/>
        <v>50</v>
      </c>
      <c r="L7" s="119">
        <f t="shared" si="2"/>
        <v>68</v>
      </c>
    </row>
    <row r="8" spans="1:12" ht="27" customHeight="1" x14ac:dyDescent="0.25">
      <c r="A8" s="17">
        <v>50</v>
      </c>
      <c r="B8" s="10" t="s">
        <v>22</v>
      </c>
      <c r="C8" s="387"/>
      <c r="D8" s="23" t="s">
        <v>70</v>
      </c>
      <c r="E8" s="21">
        <v>8</v>
      </c>
      <c r="F8" s="21">
        <v>14</v>
      </c>
      <c r="G8" s="21">
        <v>8</v>
      </c>
      <c r="H8" s="76">
        <v>45</v>
      </c>
      <c r="I8" s="11"/>
      <c r="J8" s="12">
        <f t="shared" si="1"/>
        <v>0</v>
      </c>
      <c r="K8" s="119">
        <f t="shared" si="0"/>
        <v>50</v>
      </c>
      <c r="L8" s="119">
        <f t="shared" si="2"/>
        <v>68</v>
      </c>
    </row>
    <row r="9" spans="1:12" ht="27" customHeight="1" x14ac:dyDescent="0.25">
      <c r="A9" s="17">
        <v>50</v>
      </c>
      <c r="B9" s="10" t="s">
        <v>22</v>
      </c>
      <c r="C9" s="387"/>
      <c r="D9" s="23" t="s">
        <v>70</v>
      </c>
      <c r="E9" s="21">
        <v>10</v>
      </c>
      <c r="F9" s="21">
        <v>12</v>
      </c>
      <c r="G9" s="21">
        <v>8</v>
      </c>
      <c r="H9" s="76">
        <v>45</v>
      </c>
      <c r="I9" s="11"/>
      <c r="J9" s="12">
        <f t="shared" si="1"/>
        <v>0</v>
      </c>
      <c r="K9" s="119">
        <f t="shared" si="0"/>
        <v>50</v>
      </c>
      <c r="L9" s="119">
        <f t="shared" si="2"/>
        <v>68</v>
      </c>
    </row>
    <row r="10" spans="1:12" ht="27" customHeight="1" x14ac:dyDescent="0.25">
      <c r="A10" s="17">
        <v>50</v>
      </c>
      <c r="B10" s="10" t="s">
        <v>22</v>
      </c>
      <c r="C10" s="387"/>
      <c r="D10" s="23" t="s">
        <v>70</v>
      </c>
      <c r="E10" s="21">
        <v>12</v>
      </c>
      <c r="F10" s="21">
        <v>8</v>
      </c>
      <c r="G10" s="21">
        <v>8</v>
      </c>
      <c r="H10" s="76">
        <v>45</v>
      </c>
      <c r="I10" s="11"/>
      <c r="J10" s="12">
        <f t="shared" si="1"/>
        <v>0</v>
      </c>
      <c r="K10" s="119">
        <f t="shared" si="0"/>
        <v>50</v>
      </c>
      <c r="L10" s="119">
        <f t="shared" si="2"/>
        <v>68</v>
      </c>
    </row>
    <row r="11" spans="1:12" ht="27" customHeight="1" x14ac:dyDescent="0.25">
      <c r="A11" s="113">
        <v>50</v>
      </c>
      <c r="B11" s="61" t="s">
        <v>22</v>
      </c>
      <c r="C11" s="387"/>
      <c r="D11" s="114" t="s">
        <v>70</v>
      </c>
      <c r="E11" s="41">
        <v>14</v>
      </c>
      <c r="F11" s="41">
        <v>5</v>
      </c>
      <c r="G11" s="41">
        <v>8</v>
      </c>
      <c r="H11" s="76">
        <v>45</v>
      </c>
      <c r="I11" s="62"/>
      <c r="J11" s="63">
        <f t="shared" si="1"/>
        <v>0</v>
      </c>
      <c r="K11" s="119">
        <f t="shared" si="0"/>
        <v>50</v>
      </c>
      <c r="L11" s="119">
        <f t="shared" si="2"/>
        <v>68</v>
      </c>
    </row>
    <row r="12" spans="1:12" ht="15.75" customHeight="1" x14ac:dyDescent="0.25">
      <c r="A12" s="109"/>
      <c r="B12" s="71"/>
      <c r="C12" s="71"/>
      <c r="D12" s="69"/>
      <c r="E12" s="69"/>
      <c r="F12" s="69"/>
      <c r="G12" s="69"/>
      <c r="H12" s="130"/>
      <c r="I12" s="73"/>
      <c r="J12" s="74"/>
      <c r="K12" s="108"/>
    </row>
    <row r="13" spans="1:12" ht="19.5" customHeight="1" x14ac:dyDescent="0.25">
      <c r="A13" s="113">
        <v>50</v>
      </c>
      <c r="B13" s="42" t="s">
        <v>22</v>
      </c>
      <c r="C13" s="387"/>
      <c r="D13" s="42" t="s">
        <v>71</v>
      </c>
      <c r="E13" s="43">
        <v>2</v>
      </c>
      <c r="F13" s="43">
        <v>40</v>
      </c>
      <c r="G13" s="43">
        <v>6</v>
      </c>
      <c r="H13" s="76">
        <v>35</v>
      </c>
      <c r="I13" s="66"/>
      <c r="J13" s="67">
        <f t="shared" si="1"/>
        <v>0</v>
      </c>
      <c r="K13" s="119">
        <f t="shared" ref="K13:K21" si="3">CEILING((H13*1.1),1)</f>
        <v>39</v>
      </c>
      <c r="L13" s="119">
        <f t="shared" ref="L13:L21" si="4">CEILING((H13*1.5),1)</f>
        <v>53</v>
      </c>
    </row>
    <row r="14" spans="1:12" ht="19.5" customHeight="1" x14ac:dyDescent="0.25">
      <c r="A14" s="17">
        <v>50</v>
      </c>
      <c r="B14" s="10" t="s">
        <v>22</v>
      </c>
      <c r="C14" s="387"/>
      <c r="D14" s="10" t="s">
        <v>71</v>
      </c>
      <c r="E14" s="21">
        <v>4</v>
      </c>
      <c r="F14" s="21">
        <v>34</v>
      </c>
      <c r="G14" s="21">
        <v>7</v>
      </c>
      <c r="H14" s="76">
        <v>35</v>
      </c>
      <c r="I14" s="11"/>
      <c r="J14" s="12">
        <f t="shared" si="1"/>
        <v>0</v>
      </c>
      <c r="K14" s="119">
        <f t="shared" si="3"/>
        <v>39</v>
      </c>
      <c r="L14" s="119">
        <f t="shared" si="4"/>
        <v>53</v>
      </c>
    </row>
    <row r="15" spans="1:12" ht="19.5" customHeight="1" x14ac:dyDescent="0.25">
      <c r="A15" s="17">
        <v>50</v>
      </c>
      <c r="B15" s="10" t="s">
        <v>22</v>
      </c>
      <c r="C15" s="387"/>
      <c r="D15" s="10" t="s">
        <v>71</v>
      </c>
      <c r="E15" s="21">
        <v>5</v>
      </c>
      <c r="F15" s="21">
        <v>30</v>
      </c>
      <c r="G15" s="21">
        <v>8</v>
      </c>
      <c r="H15" s="76">
        <v>35</v>
      </c>
      <c r="I15" s="11"/>
      <c r="J15" s="12">
        <f t="shared" si="1"/>
        <v>0</v>
      </c>
      <c r="K15" s="119">
        <f t="shared" si="3"/>
        <v>39</v>
      </c>
      <c r="L15" s="119">
        <f t="shared" si="4"/>
        <v>53</v>
      </c>
    </row>
    <row r="16" spans="1:12" ht="19.5" customHeight="1" x14ac:dyDescent="0.25">
      <c r="A16" s="17">
        <v>50</v>
      </c>
      <c r="B16" s="10" t="s">
        <v>22</v>
      </c>
      <c r="C16" s="387"/>
      <c r="D16" s="10" t="s">
        <v>71</v>
      </c>
      <c r="E16" s="21">
        <v>6</v>
      </c>
      <c r="F16" s="21">
        <v>25</v>
      </c>
      <c r="G16" s="21">
        <v>9</v>
      </c>
      <c r="H16" s="76">
        <v>35</v>
      </c>
      <c r="I16" s="11"/>
      <c r="J16" s="12">
        <f t="shared" si="1"/>
        <v>0</v>
      </c>
      <c r="K16" s="119">
        <f t="shared" si="3"/>
        <v>39</v>
      </c>
      <c r="L16" s="119">
        <f t="shared" si="4"/>
        <v>53</v>
      </c>
    </row>
    <row r="17" spans="1:12" ht="19.5" customHeight="1" x14ac:dyDescent="0.25">
      <c r="A17" s="17">
        <v>50</v>
      </c>
      <c r="B17" s="10" t="s">
        <v>22</v>
      </c>
      <c r="C17" s="387"/>
      <c r="D17" s="10" t="s">
        <v>71</v>
      </c>
      <c r="E17" s="21">
        <v>7</v>
      </c>
      <c r="F17" s="21">
        <v>20</v>
      </c>
      <c r="G17" s="21">
        <v>9</v>
      </c>
      <c r="H17" s="76">
        <v>35</v>
      </c>
      <c r="I17" s="11"/>
      <c r="J17" s="12">
        <f t="shared" si="1"/>
        <v>0</v>
      </c>
      <c r="K17" s="119">
        <f t="shared" si="3"/>
        <v>39</v>
      </c>
      <c r="L17" s="119">
        <f t="shared" si="4"/>
        <v>53</v>
      </c>
    </row>
    <row r="18" spans="1:12" ht="19.5" customHeight="1" x14ac:dyDescent="0.25">
      <c r="A18" s="17">
        <v>50</v>
      </c>
      <c r="B18" s="10" t="s">
        <v>22</v>
      </c>
      <c r="C18" s="387"/>
      <c r="D18" s="10" t="s">
        <v>71</v>
      </c>
      <c r="E18" s="21">
        <v>8</v>
      </c>
      <c r="F18" s="21">
        <v>15</v>
      </c>
      <c r="G18" s="21">
        <v>9</v>
      </c>
      <c r="H18" s="76">
        <v>35</v>
      </c>
      <c r="I18" s="11"/>
      <c r="J18" s="12">
        <f t="shared" si="1"/>
        <v>0</v>
      </c>
      <c r="K18" s="119">
        <f t="shared" si="3"/>
        <v>39</v>
      </c>
      <c r="L18" s="119">
        <f t="shared" si="4"/>
        <v>53</v>
      </c>
    </row>
    <row r="19" spans="1:12" ht="19.5" customHeight="1" x14ac:dyDescent="0.25">
      <c r="A19" s="17">
        <v>50</v>
      </c>
      <c r="B19" s="10" t="s">
        <v>22</v>
      </c>
      <c r="C19" s="387"/>
      <c r="D19" s="10" t="s">
        <v>71</v>
      </c>
      <c r="E19" s="21">
        <v>10</v>
      </c>
      <c r="F19" s="21">
        <v>13</v>
      </c>
      <c r="G19" s="21">
        <v>9</v>
      </c>
      <c r="H19" s="76">
        <v>35</v>
      </c>
      <c r="I19" s="11"/>
      <c r="J19" s="12">
        <f t="shared" si="1"/>
        <v>0</v>
      </c>
      <c r="K19" s="119">
        <f t="shared" si="3"/>
        <v>39</v>
      </c>
      <c r="L19" s="119">
        <f t="shared" si="4"/>
        <v>53</v>
      </c>
    </row>
    <row r="20" spans="1:12" ht="19.5" customHeight="1" x14ac:dyDescent="0.25">
      <c r="A20" s="17">
        <v>50</v>
      </c>
      <c r="B20" s="10" t="s">
        <v>22</v>
      </c>
      <c r="C20" s="387"/>
      <c r="D20" s="10" t="s">
        <v>71</v>
      </c>
      <c r="E20" s="21">
        <v>12</v>
      </c>
      <c r="F20" s="21">
        <v>8</v>
      </c>
      <c r="G20" s="21">
        <v>9</v>
      </c>
      <c r="H20" s="76">
        <v>35</v>
      </c>
      <c r="I20" s="11"/>
      <c r="J20" s="12">
        <f t="shared" si="1"/>
        <v>0</v>
      </c>
      <c r="K20" s="119">
        <f t="shared" si="3"/>
        <v>39</v>
      </c>
      <c r="L20" s="119">
        <f t="shared" si="4"/>
        <v>53</v>
      </c>
    </row>
    <row r="21" spans="1:12" ht="19.5" customHeight="1" x14ac:dyDescent="0.25">
      <c r="A21" s="45">
        <v>50</v>
      </c>
      <c r="B21" s="10" t="s">
        <v>22</v>
      </c>
      <c r="C21" s="389"/>
      <c r="D21" s="10" t="s">
        <v>71</v>
      </c>
      <c r="E21" s="21">
        <v>14</v>
      </c>
      <c r="F21" s="21">
        <v>5</v>
      </c>
      <c r="G21" s="21">
        <v>9</v>
      </c>
      <c r="H21" s="76">
        <v>35</v>
      </c>
      <c r="I21" s="11"/>
      <c r="J21" s="12">
        <f t="shared" si="1"/>
        <v>0</v>
      </c>
      <c r="K21" s="119">
        <f t="shared" si="3"/>
        <v>39</v>
      </c>
      <c r="L21" s="119">
        <f t="shared" si="4"/>
        <v>53</v>
      </c>
    </row>
    <row r="22" spans="1:12" ht="17.25" customHeight="1" x14ac:dyDescent="0.25">
      <c r="A22" s="109"/>
      <c r="B22" s="71"/>
      <c r="C22" s="71"/>
      <c r="D22" s="69"/>
      <c r="E22" s="69"/>
      <c r="F22" s="69"/>
      <c r="G22" s="69"/>
      <c r="H22" s="130"/>
      <c r="I22" s="73"/>
      <c r="J22" s="74"/>
      <c r="K22" s="108"/>
    </row>
    <row r="23" spans="1:12" ht="26.25" customHeight="1" x14ac:dyDescent="0.25">
      <c r="A23" s="46">
        <v>50</v>
      </c>
      <c r="B23" s="10" t="s">
        <v>22</v>
      </c>
      <c r="C23" s="386"/>
      <c r="D23" s="10" t="s">
        <v>72</v>
      </c>
      <c r="E23" s="40" t="s">
        <v>73</v>
      </c>
      <c r="F23" s="21">
        <v>7</v>
      </c>
      <c r="G23" s="21">
        <v>10</v>
      </c>
      <c r="H23" s="76">
        <v>35</v>
      </c>
      <c r="I23" s="11"/>
      <c r="J23" s="12">
        <f t="shared" si="1"/>
        <v>0</v>
      </c>
      <c r="K23" s="119">
        <f t="shared" ref="K23:K27" si="5">CEILING((H23*1.1),1)</f>
        <v>39</v>
      </c>
      <c r="L23" s="119">
        <f t="shared" ref="L23:L27" si="6">CEILING((H23*1.5),1)</f>
        <v>53</v>
      </c>
    </row>
    <row r="24" spans="1:12" ht="26.25" customHeight="1" x14ac:dyDescent="0.25">
      <c r="A24" s="17">
        <v>50</v>
      </c>
      <c r="B24" s="10" t="s">
        <v>22</v>
      </c>
      <c r="C24" s="387"/>
      <c r="D24" s="10" t="s">
        <v>72</v>
      </c>
      <c r="E24" s="21">
        <v>0</v>
      </c>
      <c r="F24" s="21">
        <v>10</v>
      </c>
      <c r="G24" s="21">
        <v>10</v>
      </c>
      <c r="H24" s="76">
        <v>35</v>
      </c>
      <c r="I24" s="11"/>
      <c r="J24" s="12">
        <f t="shared" si="1"/>
        <v>0</v>
      </c>
      <c r="K24" s="119">
        <f t="shared" si="5"/>
        <v>39</v>
      </c>
      <c r="L24" s="119">
        <f t="shared" si="6"/>
        <v>53</v>
      </c>
    </row>
    <row r="25" spans="1:12" ht="26.25" customHeight="1" x14ac:dyDescent="0.25">
      <c r="A25" s="17">
        <v>50</v>
      </c>
      <c r="B25" s="10" t="s">
        <v>22</v>
      </c>
      <c r="C25" s="387"/>
      <c r="D25" s="10" t="s">
        <v>72</v>
      </c>
      <c r="E25" s="21">
        <v>1</v>
      </c>
      <c r="F25" s="21">
        <v>14</v>
      </c>
      <c r="G25" s="21">
        <v>8</v>
      </c>
      <c r="H25" s="76">
        <v>35</v>
      </c>
      <c r="I25" s="11"/>
      <c r="J25" s="12">
        <f t="shared" si="1"/>
        <v>0</v>
      </c>
      <c r="K25" s="119">
        <f t="shared" si="5"/>
        <v>39</v>
      </c>
      <c r="L25" s="119">
        <f t="shared" si="6"/>
        <v>53</v>
      </c>
    </row>
    <row r="26" spans="1:12" ht="26.25" customHeight="1" x14ac:dyDescent="0.25">
      <c r="A26" s="17">
        <v>50</v>
      </c>
      <c r="B26" s="10" t="s">
        <v>22</v>
      </c>
      <c r="C26" s="387"/>
      <c r="D26" s="10" t="s">
        <v>72</v>
      </c>
      <c r="E26" s="21">
        <v>2</v>
      </c>
      <c r="F26" s="21">
        <v>19</v>
      </c>
      <c r="G26" s="21">
        <v>8</v>
      </c>
      <c r="H26" s="76">
        <v>35</v>
      </c>
      <c r="I26" s="11"/>
      <c r="J26" s="12">
        <f t="shared" si="1"/>
        <v>0</v>
      </c>
      <c r="K26" s="119">
        <f t="shared" si="5"/>
        <v>39</v>
      </c>
      <c r="L26" s="119">
        <f t="shared" si="6"/>
        <v>53</v>
      </c>
    </row>
    <row r="27" spans="1:12" ht="26.25" customHeight="1" x14ac:dyDescent="0.25">
      <c r="A27" s="45">
        <v>50</v>
      </c>
      <c r="B27" s="10" t="s">
        <v>22</v>
      </c>
      <c r="C27" s="389"/>
      <c r="D27" s="10" t="s">
        <v>72</v>
      </c>
      <c r="E27" s="21">
        <v>3</v>
      </c>
      <c r="F27" s="21">
        <v>26</v>
      </c>
      <c r="G27" s="21">
        <v>8</v>
      </c>
      <c r="H27" s="76">
        <v>35</v>
      </c>
      <c r="I27" s="11"/>
      <c r="J27" s="12">
        <f t="shared" si="1"/>
        <v>0</v>
      </c>
      <c r="K27" s="119">
        <f t="shared" si="5"/>
        <v>39</v>
      </c>
      <c r="L27" s="119">
        <f t="shared" si="6"/>
        <v>53</v>
      </c>
    </row>
  </sheetData>
  <mergeCells count="4">
    <mergeCell ref="A1:H1"/>
    <mergeCell ref="C3:C11"/>
    <mergeCell ref="C13:C21"/>
    <mergeCell ref="C23:C2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6600"/>
  </sheetPr>
  <dimension ref="A1:K56"/>
  <sheetViews>
    <sheetView zoomScaleNormal="100" workbookViewId="0">
      <pane ySplit="1" topLeftCell="A2" activePane="bottomLeft" state="frozen"/>
      <selection pane="bottomLeft" activeCell="B129" sqref="B129"/>
    </sheetView>
  </sheetViews>
  <sheetFormatPr defaultRowHeight="15" x14ac:dyDescent="0.25"/>
  <cols>
    <col min="1" max="1" width="7" style="17" customWidth="1"/>
    <col min="2" max="2" width="8" customWidth="1"/>
    <col min="3" max="3" width="17.140625" customWidth="1"/>
    <col min="4" max="4" width="24.85546875" style="39" customWidth="1"/>
    <col min="5" max="5" width="11" style="39" customWidth="1"/>
    <col min="6" max="6" width="10.42578125" style="39" customWidth="1"/>
    <col min="7" max="7" width="16.42578125" style="16" customWidth="1"/>
    <col min="8" max="8" width="16.140625" style="39" customWidth="1"/>
    <col min="9" max="9" width="15.5703125" style="16" customWidth="1"/>
    <col min="10" max="10" width="12.5703125" style="16" customWidth="1"/>
    <col min="11" max="11" width="11.140625" customWidth="1"/>
  </cols>
  <sheetData>
    <row r="1" spans="1:11" ht="25.5" x14ac:dyDescent="0.25">
      <c r="A1" s="426" t="s">
        <v>504</v>
      </c>
      <c r="B1" s="426"/>
      <c r="C1" s="426"/>
      <c r="D1" s="426"/>
      <c r="E1" s="426"/>
      <c r="F1" s="426"/>
      <c r="G1" s="427"/>
      <c r="H1" s="26" t="s">
        <v>59</v>
      </c>
      <c r="I1" s="25">
        <f>SUM(I3:I54)</f>
        <v>0</v>
      </c>
      <c r="J1"/>
    </row>
    <row r="2" spans="1:11" ht="51" customHeight="1" x14ac:dyDescent="0.25">
      <c r="A2" s="7" t="s">
        <v>58</v>
      </c>
      <c r="B2" s="28" t="s">
        <v>20</v>
      </c>
      <c r="C2" s="5" t="s">
        <v>57</v>
      </c>
      <c r="D2" s="28" t="s">
        <v>18</v>
      </c>
      <c r="E2" s="28" t="s">
        <v>187</v>
      </c>
      <c r="F2" s="28" t="s">
        <v>188</v>
      </c>
      <c r="G2" s="24" t="s">
        <v>182</v>
      </c>
      <c r="H2" s="34" t="s">
        <v>193</v>
      </c>
      <c r="I2" s="101" t="s">
        <v>192</v>
      </c>
      <c r="J2" s="55" t="s">
        <v>216</v>
      </c>
      <c r="K2" s="55" t="s">
        <v>214</v>
      </c>
    </row>
    <row r="3" spans="1:11" ht="41.25" customHeight="1" x14ac:dyDescent="0.25">
      <c r="A3" s="21">
        <v>50</v>
      </c>
      <c r="B3" s="10" t="s">
        <v>22</v>
      </c>
      <c r="C3" s="386"/>
      <c r="D3" s="23" t="s">
        <v>155</v>
      </c>
      <c r="E3" s="21">
        <v>4</v>
      </c>
      <c r="F3" s="21">
        <v>6</v>
      </c>
      <c r="G3" s="127">
        <v>28</v>
      </c>
      <c r="H3" s="11"/>
      <c r="I3" s="12">
        <f>H3*G3</f>
        <v>0</v>
      </c>
      <c r="J3" s="119">
        <f>CEILING((G3*1.1),1)</f>
        <v>31</v>
      </c>
      <c r="K3" s="119">
        <f>CEILING((G3*1.5),1)</f>
        <v>42</v>
      </c>
    </row>
    <row r="4" spans="1:11" ht="35.25" customHeight="1" x14ac:dyDescent="0.25">
      <c r="A4" s="41">
        <v>50</v>
      </c>
      <c r="B4" s="61" t="s">
        <v>22</v>
      </c>
      <c r="C4" s="387"/>
      <c r="D4" s="114" t="s">
        <v>156</v>
      </c>
      <c r="E4" s="41">
        <v>16</v>
      </c>
      <c r="F4" s="41">
        <v>10</v>
      </c>
      <c r="G4" s="127">
        <v>28</v>
      </c>
      <c r="H4" s="62"/>
      <c r="I4" s="63">
        <f t="shared" ref="I4:I8" si="0">H4*G4</f>
        <v>0</v>
      </c>
      <c r="J4" s="119">
        <f t="shared" ref="J4" si="1">CEILING((G4*1.1),1)</f>
        <v>31</v>
      </c>
      <c r="K4" s="119">
        <f t="shared" ref="K4" si="2">CEILING((G4*1.5),1)</f>
        <v>42</v>
      </c>
    </row>
    <row r="5" spans="1:11" ht="12" customHeight="1" x14ac:dyDescent="0.25">
      <c r="A5" s="109"/>
      <c r="B5" s="69"/>
      <c r="C5" s="111"/>
      <c r="D5" s="116"/>
      <c r="E5" s="117"/>
      <c r="F5" s="117"/>
      <c r="G5" s="99"/>
      <c r="H5" s="73"/>
      <c r="I5" s="74"/>
      <c r="J5" s="18"/>
    </row>
    <row r="6" spans="1:11" ht="76.5" customHeight="1" x14ac:dyDescent="0.25">
      <c r="A6" s="43">
        <v>50</v>
      </c>
      <c r="B6" s="42" t="s">
        <v>22</v>
      </c>
      <c r="C6" s="308"/>
      <c r="D6" s="42" t="s">
        <v>157</v>
      </c>
      <c r="E6" s="115">
        <v>1</v>
      </c>
      <c r="F6" s="115">
        <v>6</v>
      </c>
      <c r="G6" s="127">
        <v>28</v>
      </c>
      <c r="H6" s="66"/>
      <c r="I6" s="67">
        <f t="shared" si="0"/>
        <v>0</v>
      </c>
      <c r="J6" s="119">
        <f t="shared" ref="J6" si="3">CEILING((G6*1.1),1)</f>
        <v>31</v>
      </c>
      <c r="K6" s="119">
        <f t="shared" ref="K6" si="4">CEILING((G6*1.5),1)</f>
        <v>42</v>
      </c>
    </row>
    <row r="7" spans="1:11" ht="12" customHeight="1" x14ac:dyDescent="0.25">
      <c r="A7" s="109"/>
      <c r="B7" s="69"/>
      <c r="C7" s="111"/>
      <c r="D7" s="116"/>
      <c r="E7" s="117"/>
      <c r="F7" s="117"/>
      <c r="G7" s="99"/>
      <c r="H7" s="73"/>
      <c r="I7" s="74"/>
      <c r="J7" s="18"/>
    </row>
    <row r="8" spans="1:11" ht="75.75" customHeight="1" x14ac:dyDescent="0.25">
      <c r="A8" s="21">
        <v>50</v>
      </c>
      <c r="B8" s="10" t="s">
        <v>22</v>
      </c>
      <c r="C8" s="308"/>
      <c r="D8" s="10" t="s">
        <v>158</v>
      </c>
      <c r="E8" s="21">
        <v>2</v>
      </c>
      <c r="F8" s="21">
        <v>6</v>
      </c>
      <c r="G8" s="127">
        <v>28</v>
      </c>
      <c r="H8" s="11"/>
      <c r="I8" s="12">
        <f t="shared" si="0"/>
        <v>0</v>
      </c>
      <c r="J8" s="119">
        <f t="shared" ref="J8" si="5">CEILING((G8*1.1),1)</f>
        <v>31</v>
      </c>
      <c r="K8" s="119">
        <f t="shared" ref="K8" si="6">CEILING((G8*1.5),1)</f>
        <v>42</v>
      </c>
    </row>
    <row r="9" spans="1:11" ht="12" customHeight="1" x14ac:dyDescent="0.25">
      <c r="A9" s="109"/>
      <c r="B9" s="69"/>
      <c r="C9" s="111"/>
      <c r="D9" s="116"/>
      <c r="E9" s="117"/>
      <c r="F9" s="117"/>
      <c r="G9" s="99"/>
      <c r="H9" s="73"/>
      <c r="I9" s="74"/>
      <c r="J9" s="18"/>
    </row>
    <row r="10" spans="1:11" ht="16.5" customHeight="1" x14ac:dyDescent="0.25">
      <c r="A10" s="21">
        <v>50</v>
      </c>
      <c r="B10" s="14" t="s">
        <v>22</v>
      </c>
      <c r="C10" s="386"/>
      <c r="D10" s="10" t="s">
        <v>159</v>
      </c>
      <c r="E10" s="21" t="s">
        <v>149</v>
      </c>
      <c r="F10" s="21">
        <v>3</v>
      </c>
      <c r="G10" s="127">
        <v>28</v>
      </c>
      <c r="H10" s="11"/>
      <c r="I10" s="12">
        <f t="shared" ref="I10:I15" si="7">H10*G10</f>
        <v>0</v>
      </c>
      <c r="J10" s="119">
        <f t="shared" ref="J10:J15" si="8">CEILING((G10*1.1),1)</f>
        <v>31</v>
      </c>
      <c r="K10" s="119">
        <f t="shared" ref="K10:K15" si="9">CEILING((G10*1.5),1)</f>
        <v>42</v>
      </c>
    </row>
    <row r="11" spans="1:11" ht="16.5" customHeight="1" x14ac:dyDescent="0.25">
      <c r="A11" s="21">
        <v>50</v>
      </c>
      <c r="B11" s="14" t="s">
        <v>22</v>
      </c>
      <c r="C11" s="387"/>
      <c r="D11" s="10" t="s">
        <v>159</v>
      </c>
      <c r="E11" s="21" t="s">
        <v>148</v>
      </c>
      <c r="F11" s="21">
        <v>3</v>
      </c>
      <c r="G11" s="127">
        <v>28</v>
      </c>
      <c r="H11" s="11"/>
      <c r="I11" s="12">
        <f t="shared" si="7"/>
        <v>0</v>
      </c>
      <c r="J11" s="119">
        <f t="shared" si="8"/>
        <v>31</v>
      </c>
      <c r="K11" s="119">
        <f t="shared" si="9"/>
        <v>42</v>
      </c>
    </row>
    <row r="12" spans="1:11" ht="16.5" customHeight="1" x14ac:dyDescent="0.25">
      <c r="A12" s="21">
        <v>50</v>
      </c>
      <c r="B12" s="14" t="s">
        <v>22</v>
      </c>
      <c r="C12" s="387"/>
      <c r="D12" s="10" t="s">
        <v>160</v>
      </c>
      <c r="E12" s="21">
        <v>1</v>
      </c>
      <c r="F12" s="21">
        <v>3</v>
      </c>
      <c r="G12" s="127">
        <v>28</v>
      </c>
      <c r="H12" s="11"/>
      <c r="I12" s="12">
        <f t="shared" si="7"/>
        <v>0</v>
      </c>
      <c r="J12" s="119">
        <f t="shared" si="8"/>
        <v>31</v>
      </c>
      <c r="K12" s="119">
        <f t="shared" si="9"/>
        <v>42</v>
      </c>
    </row>
    <row r="13" spans="1:11" ht="16.5" customHeight="1" x14ac:dyDescent="0.25">
      <c r="A13" s="21">
        <v>50</v>
      </c>
      <c r="B13" s="14" t="s">
        <v>22</v>
      </c>
      <c r="C13" s="387"/>
      <c r="D13" s="10" t="s">
        <v>159</v>
      </c>
      <c r="E13" s="21">
        <v>2</v>
      </c>
      <c r="F13" s="21">
        <v>3</v>
      </c>
      <c r="G13" s="127">
        <v>28</v>
      </c>
      <c r="H13" s="11"/>
      <c r="I13" s="12">
        <f t="shared" si="7"/>
        <v>0</v>
      </c>
      <c r="J13" s="119">
        <f t="shared" si="8"/>
        <v>31</v>
      </c>
      <c r="K13" s="119">
        <f t="shared" si="9"/>
        <v>42</v>
      </c>
    </row>
    <row r="14" spans="1:11" ht="16.5" customHeight="1" x14ac:dyDescent="0.25">
      <c r="A14" s="21">
        <v>50</v>
      </c>
      <c r="B14" s="14" t="s">
        <v>22</v>
      </c>
      <c r="C14" s="387"/>
      <c r="D14" s="10" t="s">
        <v>159</v>
      </c>
      <c r="E14" s="21">
        <v>4</v>
      </c>
      <c r="F14" s="21">
        <v>4</v>
      </c>
      <c r="G14" s="127">
        <v>28</v>
      </c>
      <c r="H14" s="11"/>
      <c r="I14" s="12">
        <f t="shared" si="7"/>
        <v>0</v>
      </c>
      <c r="J14" s="119">
        <f t="shared" si="8"/>
        <v>31</v>
      </c>
      <c r="K14" s="119">
        <f t="shared" si="9"/>
        <v>42</v>
      </c>
    </row>
    <row r="15" spans="1:11" ht="16.5" customHeight="1" x14ac:dyDescent="0.25">
      <c r="A15" s="21">
        <v>50</v>
      </c>
      <c r="B15" s="14" t="s">
        <v>22</v>
      </c>
      <c r="C15" s="389"/>
      <c r="D15" s="10" t="s">
        <v>159</v>
      </c>
      <c r="E15" s="21">
        <v>10</v>
      </c>
      <c r="F15" s="21">
        <v>6</v>
      </c>
      <c r="G15" s="127">
        <v>28</v>
      </c>
      <c r="H15" s="11"/>
      <c r="I15" s="12">
        <f t="shared" si="7"/>
        <v>0</v>
      </c>
      <c r="J15" s="119">
        <f t="shared" si="8"/>
        <v>31</v>
      </c>
      <c r="K15" s="119">
        <f t="shared" si="9"/>
        <v>42</v>
      </c>
    </row>
    <row r="16" spans="1:11" ht="12" customHeight="1" x14ac:dyDescent="0.25">
      <c r="A16" s="109"/>
      <c r="B16" s="69"/>
      <c r="C16" s="111"/>
      <c r="D16" s="116"/>
      <c r="E16" s="117"/>
      <c r="F16" s="117"/>
      <c r="G16" s="99"/>
      <c r="H16" s="73"/>
      <c r="I16" s="74"/>
      <c r="J16" s="18"/>
    </row>
    <row r="17" spans="1:11" ht="19.5" x14ac:dyDescent="0.25">
      <c r="A17" s="21">
        <v>50</v>
      </c>
      <c r="B17" s="14" t="s">
        <v>22</v>
      </c>
      <c r="C17" s="386"/>
      <c r="D17" s="10" t="s">
        <v>164</v>
      </c>
      <c r="E17" s="21">
        <v>1</v>
      </c>
      <c r="F17" s="21">
        <v>6</v>
      </c>
      <c r="G17" s="127">
        <v>28</v>
      </c>
      <c r="H17" s="11"/>
      <c r="I17" s="12">
        <f t="shared" ref="I17:I20" si="10">H17*G17</f>
        <v>0</v>
      </c>
      <c r="J17" s="119">
        <f t="shared" ref="J17:J20" si="11">CEILING((G17*1.1),1)</f>
        <v>31</v>
      </c>
      <c r="K17" s="119">
        <f t="shared" ref="K17:K20" si="12">CEILING((G17*1.5),1)</f>
        <v>42</v>
      </c>
    </row>
    <row r="18" spans="1:11" ht="19.5" x14ac:dyDescent="0.25">
      <c r="A18" s="21">
        <v>50</v>
      </c>
      <c r="B18" s="14" t="s">
        <v>22</v>
      </c>
      <c r="C18" s="387"/>
      <c r="D18" s="10" t="s">
        <v>165</v>
      </c>
      <c r="E18" s="21">
        <v>2</v>
      </c>
      <c r="F18" s="21">
        <v>6</v>
      </c>
      <c r="G18" s="127">
        <v>28</v>
      </c>
      <c r="H18" s="11"/>
      <c r="I18" s="12">
        <f t="shared" si="10"/>
        <v>0</v>
      </c>
      <c r="J18" s="119">
        <f t="shared" si="11"/>
        <v>31</v>
      </c>
      <c r="K18" s="119">
        <f t="shared" si="12"/>
        <v>42</v>
      </c>
    </row>
    <row r="19" spans="1:11" ht="19.5" x14ac:dyDescent="0.25">
      <c r="A19" s="21">
        <v>50</v>
      </c>
      <c r="B19" s="14" t="s">
        <v>22</v>
      </c>
      <c r="C19" s="387"/>
      <c r="D19" s="10" t="s">
        <v>165</v>
      </c>
      <c r="E19" s="21">
        <v>4</v>
      </c>
      <c r="F19" s="21">
        <v>8</v>
      </c>
      <c r="G19" s="127">
        <v>28</v>
      </c>
      <c r="H19" s="11"/>
      <c r="I19" s="12">
        <f t="shared" si="10"/>
        <v>0</v>
      </c>
      <c r="J19" s="119">
        <f t="shared" si="11"/>
        <v>31</v>
      </c>
      <c r="K19" s="119">
        <f t="shared" si="12"/>
        <v>42</v>
      </c>
    </row>
    <row r="20" spans="1:11" ht="19.5" x14ac:dyDescent="0.25">
      <c r="A20" s="21">
        <v>50</v>
      </c>
      <c r="B20" s="14" t="s">
        <v>22</v>
      </c>
      <c r="C20" s="387"/>
      <c r="D20" s="10" t="s">
        <v>165</v>
      </c>
      <c r="E20" s="21">
        <v>16</v>
      </c>
      <c r="F20" s="21">
        <v>9</v>
      </c>
      <c r="G20" s="127">
        <v>28</v>
      </c>
      <c r="H20" s="11"/>
      <c r="I20" s="12">
        <f t="shared" si="10"/>
        <v>0</v>
      </c>
      <c r="J20" s="119">
        <f t="shared" si="11"/>
        <v>31</v>
      </c>
      <c r="K20" s="119">
        <f t="shared" si="12"/>
        <v>42</v>
      </c>
    </row>
    <row r="21" spans="1:11" ht="12.75" customHeight="1" x14ac:dyDescent="0.25">
      <c r="A21" s="109"/>
      <c r="B21" s="69"/>
      <c r="C21" s="111"/>
      <c r="D21" s="116"/>
      <c r="E21" s="117"/>
      <c r="F21" s="117"/>
      <c r="G21" s="99"/>
      <c r="H21" s="73"/>
      <c r="I21" s="74"/>
      <c r="J21" s="18"/>
    </row>
    <row r="22" spans="1:11" ht="24.75" customHeight="1" x14ac:dyDescent="0.25">
      <c r="A22" s="21">
        <v>50</v>
      </c>
      <c r="B22" s="14" t="s">
        <v>22</v>
      </c>
      <c r="C22" s="386"/>
      <c r="D22" s="10" t="s">
        <v>161</v>
      </c>
      <c r="E22" s="21">
        <v>2</v>
      </c>
      <c r="F22" s="21">
        <v>6</v>
      </c>
      <c r="G22" s="127">
        <v>28</v>
      </c>
      <c r="H22" s="11"/>
      <c r="I22" s="12">
        <f t="shared" ref="I22:I24" si="13">H22*G22</f>
        <v>0</v>
      </c>
      <c r="J22" s="119">
        <f t="shared" ref="J22:J24" si="14">CEILING((G22*1.1),1)</f>
        <v>31</v>
      </c>
      <c r="K22" s="119">
        <f t="shared" ref="K22:K24" si="15">CEILING((G22*1.5),1)</f>
        <v>42</v>
      </c>
    </row>
    <row r="23" spans="1:11" ht="24.75" customHeight="1" x14ac:dyDescent="0.25">
      <c r="A23" s="21">
        <v>50</v>
      </c>
      <c r="B23" s="14" t="s">
        <v>22</v>
      </c>
      <c r="C23" s="387"/>
      <c r="D23" s="10" t="s">
        <v>162</v>
      </c>
      <c r="E23" s="21">
        <v>4</v>
      </c>
      <c r="F23" s="21">
        <v>6</v>
      </c>
      <c r="G23" s="127">
        <v>28</v>
      </c>
      <c r="H23" s="11"/>
      <c r="I23" s="12">
        <f t="shared" si="13"/>
        <v>0</v>
      </c>
      <c r="J23" s="119">
        <f t="shared" si="14"/>
        <v>31</v>
      </c>
      <c r="K23" s="119">
        <f t="shared" si="15"/>
        <v>42</v>
      </c>
    </row>
    <row r="24" spans="1:11" ht="24.75" customHeight="1" x14ac:dyDescent="0.25">
      <c r="A24" s="21">
        <v>50</v>
      </c>
      <c r="B24" s="14" t="s">
        <v>22</v>
      </c>
      <c r="C24" s="387"/>
      <c r="D24" s="10" t="s">
        <v>163</v>
      </c>
      <c r="E24" s="21">
        <v>6</v>
      </c>
      <c r="F24" s="21">
        <v>8</v>
      </c>
      <c r="G24" s="127">
        <v>28</v>
      </c>
      <c r="H24" s="11"/>
      <c r="I24" s="12">
        <f t="shared" si="13"/>
        <v>0</v>
      </c>
      <c r="J24" s="119">
        <f t="shared" si="14"/>
        <v>31</v>
      </c>
      <c r="K24" s="119">
        <f t="shared" si="15"/>
        <v>42</v>
      </c>
    </row>
    <row r="25" spans="1:11" ht="13.5" customHeight="1" x14ac:dyDescent="0.25">
      <c r="A25" s="109"/>
      <c r="B25" s="69"/>
      <c r="C25" s="111"/>
      <c r="D25" s="116"/>
      <c r="E25" s="117"/>
      <c r="F25" s="117"/>
      <c r="G25" s="99"/>
      <c r="H25" s="73"/>
      <c r="I25" s="74"/>
      <c r="J25" s="18"/>
    </row>
    <row r="26" spans="1:11" ht="15" customHeight="1" x14ac:dyDescent="0.25">
      <c r="A26" s="21">
        <v>50</v>
      </c>
      <c r="B26" s="14" t="s">
        <v>22</v>
      </c>
      <c r="C26" s="386"/>
      <c r="D26" s="10" t="s">
        <v>166</v>
      </c>
      <c r="E26" s="21">
        <v>1</v>
      </c>
      <c r="F26" s="21">
        <v>4</v>
      </c>
      <c r="G26" s="127">
        <v>28</v>
      </c>
      <c r="H26" s="11"/>
      <c r="I26" s="12">
        <f t="shared" ref="I26:I33" si="16">H26*G26</f>
        <v>0</v>
      </c>
      <c r="J26" s="119">
        <f t="shared" ref="J26:J33" si="17">CEILING((G26*1.1),1)</f>
        <v>31</v>
      </c>
      <c r="K26" s="119">
        <f t="shared" ref="K26:K33" si="18">CEILING((G26*1.5),1)</f>
        <v>42</v>
      </c>
    </row>
    <row r="27" spans="1:11" ht="15" customHeight="1" x14ac:dyDescent="0.25">
      <c r="A27" s="21">
        <v>50</v>
      </c>
      <c r="B27" s="14" t="s">
        <v>22</v>
      </c>
      <c r="C27" s="387"/>
      <c r="D27" s="10" t="s">
        <v>166</v>
      </c>
      <c r="E27" s="21">
        <v>2</v>
      </c>
      <c r="F27" s="21">
        <v>4</v>
      </c>
      <c r="G27" s="127">
        <v>28</v>
      </c>
      <c r="H27" s="11"/>
      <c r="I27" s="12">
        <f t="shared" si="16"/>
        <v>0</v>
      </c>
      <c r="J27" s="119">
        <f t="shared" si="17"/>
        <v>31</v>
      </c>
      <c r="K27" s="119">
        <f t="shared" si="18"/>
        <v>42</v>
      </c>
    </row>
    <row r="28" spans="1:11" ht="15" customHeight="1" x14ac:dyDescent="0.25">
      <c r="A28" s="21">
        <v>50</v>
      </c>
      <c r="B28" s="14" t="s">
        <v>22</v>
      </c>
      <c r="C28" s="387"/>
      <c r="D28" s="10" t="s">
        <v>166</v>
      </c>
      <c r="E28" s="21">
        <v>4</v>
      </c>
      <c r="F28" s="21">
        <v>6</v>
      </c>
      <c r="G28" s="127">
        <v>28</v>
      </c>
      <c r="H28" s="11"/>
      <c r="I28" s="12">
        <f t="shared" si="16"/>
        <v>0</v>
      </c>
      <c r="J28" s="119">
        <f t="shared" si="17"/>
        <v>31</v>
      </c>
      <c r="K28" s="119">
        <f t="shared" si="18"/>
        <v>42</v>
      </c>
    </row>
    <row r="29" spans="1:11" ht="15" customHeight="1" x14ac:dyDescent="0.25">
      <c r="A29" s="21">
        <v>50</v>
      </c>
      <c r="B29" s="14" t="s">
        <v>22</v>
      </c>
      <c r="C29" s="387"/>
      <c r="D29" s="10" t="s">
        <v>166</v>
      </c>
      <c r="E29" s="21">
        <v>6</v>
      </c>
      <c r="F29" s="21">
        <v>6</v>
      </c>
      <c r="G29" s="127">
        <v>28</v>
      </c>
      <c r="H29" s="11"/>
      <c r="I29" s="12">
        <f t="shared" si="16"/>
        <v>0</v>
      </c>
      <c r="J29" s="119">
        <f t="shared" si="17"/>
        <v>31</v>
      </c>
      <c r="K29" s="119">
        <f t="shared" si="18"/>
        <v>42</v>
      </c>
    </row>
    <row r="30" spans="1:11" ht="15" customHeight="1" x14ac:dyDescent="0.25">
      <c r="A30" s="21">
        <v>50</v>
      </c>
      <c r="B30" s="14" t="s">
        <v>22</v>
      </c>
      <c r="C30" s="387"/>
      <c r="D30" s="10" t="s">
        <v>166</v>
      </c>
      <c r="E30" s="21">
        <v>8</v>
      </c>
      <c r="F30" s="21">
        <v>6</v>
      </c>
      <c r="G30" s="127">
        <v>28</v>
      </c>
      <c r="H30" s="11"/>
      <c r="I30" s="12">
        <f t="shared" si="16"/>
        <v>0</v>
      </c>
      <c r="J30" s="119">
        <f t="shared" si="17"/>
        <v>31</v>
      </c>
      <c r="K30" s="119">
        <f t="shared" si="18"/>
        <v>42</v>
      </c>
    </row>
    <row r="31" spans="1:11" ht="15" customHeight="1" x14ac:dyDescent="0.25">
      <c r="A31" s="21">
        <v>50</v>
      </c>
      <c r="B31" s="14" t="s">
        <v>22</v>
      </c>
      <c r="C31" s="387"/>
      <c r="D31" s="10" t="s">
        <v>166</v>
      </c>
      <c r="E31" s="21">
        <v>10</v>
      </c>
      <c r="F31" s="21">
        <v>6</v>
      </c>
      <c r="G31" s="127">
        <v>28</v>
      </c>
      <c r="H31" s="11"/>
      <c r="I31" s="12">
        <f t="shared" si="16"/>
        <v>0</v>
      </c>
      <c r="J31" s="119">
        <f t="shared" si="17"/>
        <v>31</v>
      </c>
      <c r="K31" s="119">
        <f t="shared" si="18"/>
        <v>42</v>
      </c>
    </row>
    <row r="32" spans="1:11" ht="15" customHeight="1" x14ac:dyDescent="0.25">
      <c r="A32" s="21">
        <v>50</v>
      </c>
      <c r="B32" s="14" t="s">
        <v>22</v>
      </c>
      <c r="C32" s="387"/>
      <c r="D32" s="10" t="s">
        <v>166</v>
      </c>
      <c r="E32" s="21">
        <v>14</v>
      </c>
      <c r="F32" s="21">
        <v>8</v>
      </c>
      <c r="G32" s="127">
        <v>28</v>
      </c>
      <c r="H32" s="11"/>
      <c r="I32" s="12">
        <f t="shared" si="16"/>
        <v>0</v>
      </c>
      <c r="J32" s="119">
        <f t="shared" si="17"/>
        <v>31</v>
      </c>
      <c r="K32" s="119">
        <f t="shared" si="18"/>
        <v>42</v>
      </c>
    </row>
    <row r="33" spans="1:11" ht="15" customHeight="1" x14ac:dyDescent="0.25">
      <c r="A33" s="21">
        <v>50</v>
      </c>
      <c r="B33" s="14" t="s">
        <v>22</v>
      </c>
      <c r="C33" s="389"/>
      <c r="D33" s="10" t="s">
        <v>166</v>
      </c>
      <c r="E33" s="21">
        <v>18</v>
      </c>
      <c r="F33" s="21">
        <v>8</v>
      </c>
      <c r="G33" s="127">
        <v>28</v>
      </c>
      <c r="H33" s="11"/>
      <c r="I33" s="12">
        <f t="shared" si="16"/>
        <v>0</v>
      </c>
      <c r="J33" s="119">
        <f t="shared" si="17"/>
        <v>31</v>
      </c>
      <c r="K33" s="119">
        <f t="shared" si="18"/>
        <v>42</v>
      </c>
    </row>
    <row r="34" spans="1:11" ht="14.25" customHeight="1" x14ac:dyDescent="0.25">
      <c r="A34" s="109"/>
      <c r="B34" s="69"/>
      <c r="C34" s="111"/>
      <c r="D34" s="116"/>
      <c r="E34" s="117"/>
      <c r="F34" s="117"/>
      <c r="G34" s="99"/>
      <c r="H34" s="73"/>
      <c r="I34" s="74"/>
      <c r="J34" s="18"/>
    </row>
    <row r="35" spans="1:11" ht="16.5" customHeight="1" x14ac:dyDescent="0.25">
      <c r="A35" s="21">
        <v>50</v>
      </c>
      <c r="B35" s="14" t="s">
        <v>22</v>
      </c>
      <c r="C35" s="386"/>
      <c r="D35" s="10" t="s">
        <v>167</v>
      </c>
      <c r="E35" s="21">
        <v>4</v>
      </c>
      <c r="F35" s="21">
        <v>6</v>
      </c>
      <c r="G35" s="127">
        <v>28</v>
      </c>
      <c r="H35" s="11"/>
      <c r="I35" s="12">
        <f t="shared" ref="I35:I39" si="19">H35*G35</f>
        <v>0</v>
      </c>
      <c r="J35" s="119">
        <f t="shared" ref="J35:J39" si="20">CEILING((G35*1.1),1)</f>
        <v>31</v>
      </c>
      <c r="K35" s="119">
        <f t="shared" ref="K35:K39" si="21">CEILING((G35*1.5),1)</f>
        <v>42</v>
      </c>
    </row>
    <row r="36" spans="1:11" ht="16.5" customHeight="1" x14ac:dyDescent="0.25">
      <c r="A36" s="21">
        <v>50</v>
      </c>
      <c r="B36" s="14" t="s">
        <v>22</v>
      </c>
      <c r="C36" s="387"/>
      <c r="D36" s="10" t="s">
        <v>167</v>
      </c>
      <c r="E36" s="21">
        <v>6</v>
      </c>
      <c r="F36" s="21">
        <v>6</v>
      </c>
      <c r="G36" s="127">
        <v>28</v>
      </c>
      <c r="H36" s="11"/>
      <c r="I36" s="12">
        <f t="shared" si="19"/>
        <v>0</v>
      </c>
      <c r="J36" s="119">
        <f t="shared" si="20"/>
        <v>31</v>
      </c>
      <c r="K36" s="119">
        <f t="shared" si="21"/>
        <v>42</v>
      </c>
    </row>
    <row r="37" spans="1:11" ht="16.5" customHeight="1" x14ac:dyDescent="0.25">
      <c r="A37" s="21">
        <v>50</v>
      </c>
      <c r="B37" s="14" t="s">
        <v>22</v>
      </c>
      <c r="C37" s="387"/>
      <c r="D37" s="10" t="s">
        <v>167</v>
      </c>
      <c r="E37" s="21">
        <v>8</v>
      </c>
      <c r="F37" s="21">
        <v>6</v>
      </c>
      <c r="G37" s="127">
        <v>28</v>
      </c>
      <c r="H37" s="11"/>
      <c r="I37" s="12">
        <f t="shared" si="19"/>
        <v>0</v>
      </c>
      <c r="J37" s="119">
        <f t="shared" si="20"/>
        <v>31</v>
      </c>
      <c r="K37" s="119">
        <f t="shared" si="21"/>
        <v>42</v>
      </c>
    </row>
    <row r="38" spans="1:11" ht="16.5" customHeight="1" x14ac:dyDescent="0.25">
      <c r="A38" s="21">
        <v>50</v>
      </c>
      <c r="B38" s="14" t="s">
        <v>22</v>
      </c>
      <c r="C38" s="387"/>
      <c r="D38" s="10" t="s">
        <v>167</v>
      </c>
      <c r="E38" s="21">
        <v>12</v>
      </c>
      <c r="F38" s="21">
        <v>8</v>
      </c>
      <c r="G38" s="127">
        <v>28</v>
      </c>
      <c r="H38" s="11"/>
      <c r="I38" s="12">
        <f t="shared" si="19"/>
        <v>0</v>
      </c>
      <c r="J38" s="119">
        <f t="shared" si="20"/>
        <v>31</v>
      </c>
      <c r="K38" s="119">
        <f t="shared" si="21"/>
        <v>42</v>
      </c>
    </row>
    <row r="39" spans="1:11" ht="16.5" customHeight="1" x14ac:dyDescent="0.25">
      <c r="A39" s="21">
        <v>50</v>
      </c>
      <c r="B39" s="14" t="s">
        <v>22</v>
      </c>
      <c r="C39" s="387"/>
      <c r="D39" s="10" t="s">
        <v>168</v>
      </c>
      <c r="E39" s="21">
        <v>14</v>
      </c>
      <c r="F39" s="21">
        <v>8</v>
      </c>
      <c r="G39" s="127">
        <v>28</v>
      </c>
      <c r="H39" s="11"/>
      <c r="I39" s="12">
        <f t="shared" si="19"/>
        <v>0</v>
      </c>
      <c r="J39" s="119">
        <f t="shared" si="20"/>
        <v>31</v>
      </c>
      <c r="K39" s="119">
        <f t="shared" si="21"/>
        <v>42</v>
      </c>
    </row>
    <row r="40" spans="1:11" ht="12" customHeight="1" x14ac:dyDescent="0.25">
      <c r="A40" s="109"/>
      <c r="B40" s="69"/>
      <c r="C40" s="111"/>
      <c r="D40" s="116"/>
      <c r="E40" s="117"/>
      <c r="F40" s="117"/>
      <c r="G40" s="99"/>
      <c r="H40" s="73"/>
      <c r="I40" s="74"/>
      <c r="J40" s="108"/>
    </row>
    <row r="41" spans="1:11" ht="18.75" customHeight="1" x14ac:dyDescent="0.25">
      <c r="A41" s="21">
        <v>50</v>
      </c>
      <c r="B41" s="14" t="s">
        <v>22</v>
      </c>
      <c r="C41" s="386"/>
      <c r="D41" s="10" t="s">
        <v>169</v>
      </c>
      <c r="E41" s="21">
        <v>2</v>
      </c>
      <c r="F41" s="21">
        <v>4</v>
      </c>
      <c r="G41" s="127">
        <v>45</v>
      </c>
      <c r="H41" s="11"/>
      <c r="I41" s="12">
        <f>H41*G41</f>
        <v>0</v>
      </c>
      <c r="J41" s="119">
        <f t="shared" ref="J41:J44" si="22">CEILING((G41*1.1),1)</f>
        <v>50</v>
      </c>
      <c r="K41" s="119">
        <f t="shared" ref="K41:K44" si="23">CEILING((G41*1.5),1)</f>
        <v>68</v>
      </c>
    </row>
    <row r="42" spans="1:11" ht="18.75" customHeight="1" x14ac:dyDescent="0.25">
      <c r="A42" s="21">
        <v>50</v>
      </c>
      <c r="B42" s="14" t="s">
        <v>22</v>
      </c>
      <c r="C42" s="387"/>
      <c r="D42" s="10" t="s">
        <v>170</v>
      </c>
      <c r="E42" s="21">
        <v>4</v>
      </c>
      <c r="F42" s="21">
        <v>4</v>
      </c>
      <c r="G42" s="127">
        <v>45</v>
      </c>
      <c r="H42" s="11"/>
      <c r="I42" s="12">
        <f>H42*G42</f>
        <v>0</v>
      </c>
      <c r="J42" s="119">
        <f t="shared" si="22"/>
        <v>50</v>
      </c>
      <c r="K42" s="119">
        <f t="shared" si="23"/>
        <v>68</v>
      </c>
    </row>
    <row r="43" spans="1:11" ht="18.75" customHeight="1" x14ac:dyDescent="0.25">
      <c r="A43" s="21">
        <v>50</v>
      </c>
      <c r="B43" s="14" t="s">
        <v>22</v>
      </c>
      <c r="C43" s="387"/>
      <c r="D43" s="10" t="s">
        <v>171</v>
      </c>
      <c r="E43" s="21">
        <v>6</v>
      </c>
      <c r="F43" s="21">
        <v>5</v>
      </c>
      <c r="G43" s="127">
        <v>45</v>
      </c>
      <c r="H43" s="11"/>
      <c r="I43" s="12">
        <f>H43*G43</f>
        <v>0</v>
      </c>
      <c r="J43" s="119">
        <f t="shared" si="22"/>
        <v>50</v>
      </c>
      <c r="K43" s="119">
        <f t="shared" si="23"/>
        <v>68</v>
      </c>
    </row>
    <row r="44" spans="1:11" ht="18.75" customHeight="1" x14ac:dyDescent="0.25">
      <c r="A44" s="21">
        <v>50</v>
      </c>
      <c r="B44" s="14" t="s">
        <v>22</v>
      </c>
      <c r="C44" s="389"/>
      <c r="D44" s="10" t="s">
        <v>171</v>
      </c>
      <c r="E44" s="21">
        <v>8</v>
      </c>
      <c r="F44" s="21">
        <v>5</v>
      </c>
      <c r="G44" s="127">
        <v>45</v>
      </c>
      <c r="H44" s="11"/>
      <c r="I44" s="12">
        <f>H44*G44</f>
        <v>0</v>
      </c>
      <c r="J44" s="119">
        <f t="shared" si="22"/>
        <v>50</v>
      </c>
      <c r="K44" s="119">
        <f t="shared" si="23"/>
        <v>68</v>
      </c>
    </row>
    <row r="45" spans="1:11" ht="13.5" customHeight="1" x14ac:dyDescent="0.25">
      <c r="A45" s="109"/>
      <c r="B45" s="69"/>
      <c r="C45" s="111"/>
      <c r="D45" s="116"/>
      <c r="E45" s="117"/>
      <c r="F45" s="117"/>
      <c r="G45" s="99"/>
      <c r="H45" s="73"/>
      <c r="I45" s="74"/>
      <c r="J45" s="18"/>
    </row>
    <row r="46" spans="1:11" ht="39.75" customHeight="1" x14ac:dyDescent="0.25">
      <c r="A46" s="21">
        <v>50</v>
      </c>
      <c r="B46" s="14" t="s">
        <v>22</v>
      </c>
      <c r="C46" s="386"/>
      <c r="D46" s="23" t="s">
        <v>172</v>
      </c>
      <c r="E46" s="21" t="s">
        <v>150</v>
      </c>
      <c r="F46" s="21">
        <v>2</v>
      </c>
      <c r="G46" s="127">
        <v>45</v>
      </c>
      <c r="H46" s="11"/>
      <c r="I46" s="12">
        <f t="shared" ref="I46" si="24">H46*G46</f>
        <v>0</v>
      </c>
      <c r="J46" s="119">
        <f t="shared" ref="J46" si="25">CEILING((G46*1.1),1)</f>
        <v>50</v>
      </c>
      <c r="K46" s="119">
        <f t="shared" ref="K46" si="26">CEILING((G46*1.5),1)</f>
        <v>68</v>
      </c>
    </row>
    <row r="47" spans="1:11" ht="39.75" customHeight="1" x14ac:dyDescent="0.25">
      <c r="A47" s="21">
        <v>50</v>
      </c>
      <c r="B47" s="14" t="s">
        <v>22</v>
      </c>
      <c r="C47" s="387"/>
      <c r="D47" s="298" t="s">
        <v>173</v>
      </c>
      <c r="E47" s="21">
        <v>2</v>
      </c>
      <c r="F47" s="21">
        <v>5</v>
      </c>
      <c r="G47" s="127">
        <v>45</v>
      </c>
      <c r="H47" s="11"/>
      <c r="I47" s="12">
        <f t="shared" ref="I47" si="27">H47*G47</f>
        <v>0</v>
      </c>
      <c r="J47" s="119">
        <f t="shared" ref="J47" si="28">CEILING((G47*1.1),1)</f>
        <v>50</v>
      </c>
      <c r="K47" s="119">
        <f t="shared" ref="K47" si="29">CEILING((G47*1.5),1)</f>
        <v>68</v>
      </c>
    </row>
    <row r="48" spans="1:11" ht="14.25" customHeight="1" x14ac:dyDescent="0.25">
      <c r="A48" s="109"/>
      <c r="B48" s="69"/>
      <c r="C48" s="111"/>
      <c r="D48" s="116"/>
      <c r="E48" s="117"/>
      <c r="F48" s="117"/>
      <c r="G48" s="99"/>
      <c r="H48" s="73"/>
      <c r="I48" s="74"/>
      <c r="J48" s="18"/>
    </row>
    <row r="49" spans="1:11" ht="42.75" customHeight="1" x14ac:dyDescent="0.25">
      <c r="A49" s="21">
        <v>50</v>
      </c>
      <c r="B49" s="14" t="s">
        <v>22</v>
      </c>
      <c r="C49" s="386"/>
      <c r="D49" s="23" t="s">
        <v>174</v>
      </c>
      <c r="E49" s="21">
        <v>1</v>
      </c>
      <c r="F49" s="21">
        <v>4</v>
      </c>
      <c r="G49" s="127">
        <v>45</v>
      </c>
      <c r="H49" s="11"/>
      <c r="I49" s="12">
        <f>H49*G49</f>
        <v>0</v>
      </c>
      <c r="J49" s="119">
        <f t="shared" ref="J49:J50" si="30">CEILING((G49*1.1),1)</f>
        <v>50</v>
      </c>
      <c r="K49" s="119">
        <f t="shared" ref="K49:K50" si="31">CEILING((G49*1.5),1)</f>
        <v>68</v>
      </c>
    </row>
    <row r="50" spans="1:11" ht="42.75" customHeight="1" x14ac:dyDescent="0.25">
      <c r="A50" s="21">
        <v>50</v>
      </c>
      <c r="B50" s="14" t="s">
        <v>22</v>
      </c>
      <c r="C50" s="387"/>
      <c r="D50" s="23" t="s">
        <v>174</v>
      </c>
      <c r="E50" s="21">
        <v>2</v>
      </c>
      <c r="F50" s="21">
        <v>4</v>
      </c>
      <c r="G50" s="127">
        <v>45</v>
      </c>
      <c r="H50" s="11"/>
      <c r="I50" s="12">
        <f>H50*G50</f>
        <v>0</v>
      </c>
      <c r="J50" s="119">
        <f t="shared" si="30"/>
        <v>50</v>
      </c>
      <c r="K50" s="119">
        <f t="shared" si="31"/>
        <v>68</v>
      </c>
    </row>
    <row r="51" spans="1:11" ht="42.75" customHeight="1" x14ac:dyDescent="0.25">
      <c r="A51" s="21">
        <v>50</v>
      </c>
      <c r="B51" s="14" t="s">
        <v>22</v>
      </c>
      <c r="C51" s="387"/>
      <c r="D51" s="245" t="s">
        <v>174</v>
      </c>
      <c r="E51" s="21">
        <v>4</v>
      </c>
      <c r="F51" s="21">
        <v>4</v>
      </c>
      <c r="G51" s="127">
        <v>45</v>
      </c>
      <c r="H51" s="11"/>
      <c r="I51" s="12">
        <f>H51*G51</f>
        <v>0</v>
      </c>
      <c r="J51" s="119">
        <f t="shared" ref="J51" si="32">CEILING((G51*1.1),1)</f>
        <v>50</v>
      </c>
      <c r="K51" s="119">
        <f t="shared" ref="K51" si="33">CEILING((G51*1.5),1)</f>
        <v>68</v>
      </c>
    </row>
    <row r="52" spans="1:11" ht="14.25" customHeight="1" x14ac:dyDescent="0.25">
      <c r="A52" s="109"/>
      <c r="B52" s="69"/>
      <c r="C52" s="111"/>
      <c r="D52" s="116"/>
      <c r="E52" s="117"/>
      <c r="F52" s="117"/>
      <c r="G52" s="99"/>
      <c r="H52" s="73"/>
      <c r="I52" s="74"/>
      <c r="J52" s="18"/>
    </row>
    <row r="53" spans="1:11" ht="42.75" customHeight="1" x14ac:dyDescent="0.25">
      <c r="A53" s="21">
        <v>50</v>
      </c>
      <c r="B53" s="14" t="s">
        <v>22</v>
      </c>
      <c r="C53" s="386"/>
      <c r="D53" s="23" t="s">
        <v>175</v>
      </c>
      <c r="E53" s="21" t="s">
        <v>151</v>
      </c>
      <c r="F53" s="21">
        <v>3</v>
      </c>
      <c r="G53" s="127">
        <v>45</v>
      </c>
      <c r="H53" s="11"/>
      <c r="I53" s="12">
        <f t="shared" ref="I53:I54" si="34">H53*G53</f>
        <v>0</v>
      </c>
      <c r="J53" s="119">
        <f t="shared" ref="J53:J54" si="35">CEILING((G53*1.1),1)</f>
        <v>50</v>
      </c>
      <c r="K53" s="119">
        <f t="shared" ref="K53:K54" si="36">CEILING((G53*1.5),1)</f>
        <v>68</v>
      </c>
    </row>
    <row r="54" spans="1:11" ht="42.75" customHeight="1" x14ac:dyDescent="0.25">
      <c r="A54" s="21">
        <v>50</v>
      </c>
      <c r="B54" s="14" t="s">
        <v>22</v>
      </c>
      <c r="C54" s="389"/>
      <c r="D54" s="23" t="s">
        <v>176</v>
      </c>
      <c r="E54" s="21" t="s">
        <v>152</v>
      </c>
      <c r="F54" s="21">
        <v>3</v>
      </c>
      <c r="G54" s="127">
        <v>45</v>
      </c>
      <c r="H54" s="11"/>
      <c r="I54" s="12">
        <f t="shared" si="34"/>
        <v>0</v>
      </c>
      <c r="J54" s="119">
        <f t="shared" si="35"/>
        <v>50</v>
      </c>
      <c r="K54" s="119">
        <f t="shared" si="36"/>
        <v>68</v>
      </c>
    </row>
    <row r="55" spans="1:11" ht="17.25" x14ac:dyDescent="0.25">
      <c r="G55" s="128"/>
    </row>
    <row r="56" spans="1:11" ht="17.25" x14ac:dyDescent="0.25">
      <c r="G56" s="77"/>
    </row>
  </sheetData>
  <mergeCells count="11">
    <mergeCell ref="C46:C47"/>
    <mergeCell ref="C49:C51"/>
    <mergeCell ref="C53:C54"/>
    <mergeCell ref="A1:G1"/>
    <mergeCell ref="C26:C33"/>
    <mergeCell ref="C35:C39"/>
    <mergeCell ref="C41:C44"/>
    <mergeCell ref="C17:C20"/>
    <mergeCell ref="C22:C24"/>
    <mergeCell ref="C3:C4"/>
    <mergeCell ref="C10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Информационный</vt:lpstr>
      <vt:lpstr>Rifish</vt:lpstr>
      <vt:lpstr>Набор</vt:lpstr>
      <vt:lpstr>Поплавок</vt:lpstr>
      <vt:lpstr>Силикон</vt:lpstr>
      <vt:lpstr>Поводок</vt:lpstr>
      <vt:lpstr>Сторожок</vt:lpstr>
      <vt:lpstr>Фурнитура</vt:lpstr>
      <vt:lpstr>Крючок</vt:lpstr>
      <vt:lpstr>Груз</vt:lpstr>
      <vt:lpstr>Электроника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volgf</dc:creator>
  <cp:lastModifiedBy>Пользователь</cp:lastModifiedBy>
  <cp:lastPrinted>2024-12-27T08:59:23Z</cp:lastPrinted>
  <dcterms:created xsi:type="dcterms:W3CDTF">2020-01-19T12:34:34Z</dcterms:created>
  <dcterms:modified xsi:type="dcterms:W3CDTF">2026-05-26T12:00:55Z</dcterms:modified>
</cp:coreProperties>
</file>